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aucklandtransport-my.sharepoint.com/personal/neda_sakhaee_at_govt_nz/Documents/Desktop/Prof Development/Unitec/COPM8811/2024 SEM1/Week 3/Time Series Files/"/>
    </mc:Choice>
  </mc:AlternateContent>
  <xr:revisionPtr revIDLastSave="0" documentId="8_{0279DDEF-DBD8-4127-A274-0BC8D4988ACA}" xr6:coauthVersionLast="47" xr6:coauthVersionMax="47" xr10:uidLastSave="{00000000-0000-0000-0000-000000000000}"/>
  <bookViews>
    <workbookView xWindow="-108" yWindow="-108" windowWidth="23256" windowHeight="14016" activeTab="1" xr2:uid="{00000000-000D-0000-FFFF-FFFF00000000}"/>
  </bookViews>
  <sheets>
    <sheet name="Regression" sheetId="5" r:id="rId1"/>
    <sheet name="Time Series" sheetId="1" r:id="rId2"/>
  </sheets>
  <definedNames>
    <definedName name="energy_consumption_data" localSheetId="1">'Time Series'!$B$3:$D$74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7" i="1" l="1"/>
  <c r="G16" i="1"/>
  <c r="K7" i="1"/>
  <c r="K8" i="1"/>
  <c r="K9" i="1"/>
  <c r="K10" i="1"/>
  <c r="K11" i="1"/>
  <c r="K12" i="1"/>
  <c r="K13" i="1"/>
  <c r="K14" i="1"/>
  <c r="K15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6" i="1"/>
  <c r="J7" i="1"/>
  <c r="J8" i="1"/>
  <c r="J9" i="1"/>
  <c r="J10" i="1"/>
  <c r="J11" i="1"/>
  <c r="J12" i="1"/>
  <c r="J13" i="1"/>
  <c r="J14" i="1"/>
  <c r="J15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6" i="1"/>
  <c r="G15" i="1"/>
  <c r="H7" i="1" l="1"/>
  <c r="H8" i="1"/>
  <c r="H9" i="1"/>
  <c r="H10" i="1"/>
  <c r="H11" i="1"/>
  <c r="H12" i="1"/>
  <c r="H13" i="1"/>
  <c r="H14" i="1"/>
  <c r="H15" i="1"/>
  <c r="H16" i="1"/>
  <c r="J16" i="1" s="1"/>
  <c r="K16" i="1" s="1"/>
  <c r="H17" i="1"/>
  <c r="J17" i="1" s="1"/>
  <c r="K17" i="1" s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6" i="1"/>
  <c r="G7" i="1"/>
  <c r="G8" i="1"/>
  <c r="G9" i="1"/>
  <c r="G10" i="1"/>
  <c r="G11" i="1"/>
  <c r="G12" i="1"/>
  <c r="G13" i="1"/>
  <c r="G14" i="1"/>
  <c r="G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6" i="1"/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6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energy-consumption-data" type="6" refreshedVersion="4" background="1" saveData="1">
    <textPr codePage="850" sourceFile="D:\Dropbox\Unitec 2013\ABI\Teaching Material\Week 2A Time Series Analysis\energy-consumption-data.txt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<sst xmlns="http://schemas.openxmlformats.org/spreadsheetml/2006/main" count="54" uniqueCount="53">
  <si>
    <t>Year</t>
  </si>
  <si>
    <t>Exercise 1</t>
  </si>
  <si>
    <t>Exercise 2</t>
  </si>
  <si>
    <t>Exercise 3</t>
  </si>
  <si>
    <t>Exercise 4</t>
  </si>
  <si>
    <t>Ct</t>
  </si>
  <si>
    <r>
      <t>Month (</t>
    </r>
    <r>
      <rPr>
        <b/>
        <sz val="11"/>
        <color rgb="FFFF0000"/>
        <rFont val="Calibri"/>
        <family val="2"/>
        <scheme val="minor"/>
      </rPr>
      <t>m</t>
    </r>
    <r>
      <rPr>
        <b/>
        <sz val="11"/>
        <color theme="1"/>
        <rFont val="Calibri"/>
        <family val="2"/>
        <scheme val="minor"/>
      </rPr>
      <t>)</t>
    </r>
  </si>
  <si>
    <t>Qt (on m)</t>
  </si>
  <si>
    <t>Exercise 5</t>
  </si>
  <si>
    <t>Exercise 6</t>
  </si>
  <si>
    <r>
      <rPr>
        <b/>
        <sz val="14"/>
        <color rgb="FFFF0000"/>
        <rFont val="Symbol"/>
        <family val="1"/>
        <charset val="2"/>
      </rPr>
      <t>e</t>
    </r>
    <r>
      <rPr>
        <sz val="11"/>
        <color rgb="FFFF0000"/>
        <rFont val="Calibri"/>
        <family val="2"/>
      </rPr>
      <t>t</t>
    </r>
  </si>
  <si>
    <r>
      <t>Time Index (</t>
    </r>
    <r>
      <rPr>
        <b/>
        <sz val="11"/>
        <color rgb="FFFF0000"/>
        <rFont val="Calibri"/>
        <family val="2"/>
        <scheme val="minor"/>
      </rPr>
      <t>t</t>
    </r>
    <r>
      <rPr>
        <b/>
        <sz val="11"/>
        <color theme="1"/>
        <rFont val="Calibri"/>
        <family val="2"/>
        <scheme val="minor"/>
      </rPr>
      <t>)</t>
    </r>
  </si>
  <si>
    <t>Exercise 7</t>
  </si>
  <si>
    <r>
      <t>e</t>
    </r>
    <r>
      <rPr>
        <i/>
        <sz val="10"/>
        <color rgb="FFFF0000"/>
        <rFont val="Calibri"/>
        <family val="2"/>
      </rPr>
      <t>t</t>
    </r>
  </si>
  <si>
    <t>Exercise 8</t>
  </si>
  <si>
    <r>
      <t>e</t>
    </r>
    <r>
      <rPr>
        <i/>
        <sz val="12"/>
        <color rgb="FFFF0000"/>
        <rFont val="Calibri"/>
        <family val="2"/>
      </rPr>
      <t>t (%)</t>
    </r>
  </si>
  <si>
    <r>
      <t>TS</t>
    </r>
    <r>
      <rPr>
        <i/>
        <sz val="10"/>
        <color rgb="FFFF0000"/>
        <rFont val="Calibri"/>
        <family val="2"/>
      </rPr>
      <t>k</t>
    </r>
    <r>
      <rPr>
        <sz val="10"/>
        <color rgb="FFFF0000"/>
        <rFont val="Calibri"/>
        <family val="2"/>
      </rPr>
      <t>(</t>
    </r>
    <r>
      <rPr>
        <sz val="10"/>
        <color rgb="FFFF0000"/>
        <rFont val="Symbol"/>
        <family val="1"/>
        <charset val="2"/>
      </rPr>
      <t>b</t>
    </r>
    <r>
      <rPr>
        <i/>
        <sz val="10"/>
        <color rgb="FFFF0000"/>
        <rFont val="Calibri"/>
        <family val="2"/>
      </rPr>
      <t>=0.5</t>
    </r>
    <r>
      <rPr>
        <sz val="10"/>
        <color rgb="FFFF0000"/>
        <rFont val="Calibri"/>
        <family val="2"/>
      </rPr>
      <t>)</t>
    </r>
  </si>
  <si>
    <r>
      <t>Consumption rate (</t>
    </r>
    <r>
      <rPr>
        <b/>
        <sz val="11"/>
        <color rgb="FFFF0000"/>
        <rFont val="Calibri"/>
        <family val="2"/>
        <scheme val="minor"/>
      </rPr>
      <t>Yt</t>
    </r>
    <r>
      <rPr>
        <b/>
        <sz val="11"/>
        <color theme="1"/>
        <rFont val="Calibri"/>
        <family val="2"/>
        <scheme val="minor"/>
      </rPr>
      <t>)</t>
    </r>
  </si>
  <si>
    <t>Energy consumption in Italy 2000-2005</t>
  </si>
  <si>
    <t>Mt(6)</t>
  </si>
  <si>
    <t>Bt = Yt/Mt(6)</t>
  </si>
  <si>
    <t>Draw Graphs on the right hand side ==&gt;</t>
  </si>
  <si>
    <t>(Linear R of Ct) x Qt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</si>
  <si>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</si>
  <si>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</si>
  <si>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</si>
  <si>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</si>
  <si>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</si>
  <si>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</si>
  <si>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</si>
  <si>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</si>
  <si>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</si>
  <si>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</si>
  <si>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</si>
  <si>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</si>
  <si>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</si>
  <si>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</si>
  <si>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</si>
  <si>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</si>
  <si>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</si>
  <si>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</si>
  <si>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</si>
  <si>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</si>
  <si>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</si>
  <si>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</si>
  <si>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</si>
  <si>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</si>
  <si>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X Variable 1</t>
  </si>
  <si>
    <t>Mt</t>
  </si>
  <si>
    <t>RESIDUAL OUTPUT</t>
  </si>
  <si>
    <t>Observation</t>
  </si>
  <si>
    <t>Predicted Y</t>
  </si>
  <si>
    <t>Residuals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</si>
</sst>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4"/>
      <color rgb="FFFF0000"/>
      <name val="Symbol"/>
      <family val="1"/>
      <charset val="2"/>
    </font>
    <font>
      <i/>
      <sz val="15"/>
      <color rgb="FFFF0000"/>
      <name val="Calibri"/>
      <family val="2"/>
    </font>
    <font>
      <i/>
      <sz val="10"/>
      <color rgb="FFFF0000"/>
      <name val="Calibri"/>
      <family val="2"/>
    </font>
    <font>
      <sz val="10"/>
      <color rgb="FFFF0000"/>
      <name val="Symbol"/>
      <family val="1"/>
      <charset val="2"/>
    </font>
    <font>
      <sz val="10"/>
      <color rgb="FFFF0000"/>
      <name val="Calibri"/>
      <family val="2"/>
    </font>
    <font>
      <i/>
      <sz val="12"/>
      <color rgb="FFFF0000"/>
      <name val="Calibri"/>
      <family val="2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2" fillId="2" borderId="1" xfId="0" applyFont="1" applyFill="1" applyBorder="1" applyAlignment="1">
      <alignment horizontal="center"/>
    </xf>
    <xf numFmtId="0" fontId="1" fillId="3" borderId="6" xfId="0" applyFont="1" applyFill="1" applyBorder="1"/>
    <xf numFmtId="0" fontId="1" fillId="3" borderId="6" xfId="0" applyFont="1" applyFill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12" fillId="4" borderId="0" xfId="0" applyFont="1" applyFill="1"/>
    <xf numFmtId="0" fontId="11" fillId="4" borderId="0" xfId="0" applyFont="1" applyFill="1"/>
    <xf numFmtId="0" fontId="0" fillId="0" borderId="10" xfId="0" applyBorder="1"/>
    <xf numFmtId="0" fontId="13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Continuous"/>
    </xf>
    <xf numFmtId="44" fontId="2" fillId="2" borderId="5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Bt=Qt * 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'Time Series'!$F$6:$F$72</c:f>
              <c:numCache>
                <c:formatCode>General</c:formatCode>
                <c:ptCount val="67"/>
                <c:pt idx="0">
                  <c:v>1.0188679245283019</c:v>
                </c:pt>
                <c:pt idx="1">
                  <c:v>1.0115473441108545</c:v>
                </c:pt>
                <c:pt idx="2">
                  <c:v>1.011389521640091</c:v>
                </c:pt>
                <c:pt idx="3">
                  <c:v>1.0204081632653061</c:v>
                </c:pt>
                <c:pt idx="4">
                  <c:v>1.0068027210884354</c:v>
                </c:pt>
                <c:pt idx="5">
                  <c:v>0.99772209567198167</c:v>
                </c:pt>
                <c:pt idx="6">
                  <c:v>0.99310344827586206</c:v>
                </c:pt>
                <c:pt idx="7">
                  <c:v>0.99300699300699302</c:v>
                </c:pt>
                <c:pt idx="8">
                  <c:v>0.98360655737704916</c:v>
                </c:pt>
                <c:pt idx="9">
                  <c:v>0.96728971962616828</c:v>
                </c:pt>
                <c:pt idx="10">
                  <c:v>0.99769053117782902</c:v>
                </c:pt>
                <c:pt idx="11">
                  <c:v>1.0068027210884354</c:v>
                </c:pt>
                <c:pt idx="12">
                  <c:v>1.0198675496688743</c:v>
                </c:pt>
                <c:pt idx="13">
                  <c:v>1.0149892933618845</c:v>
                </c:pt>
                <c:pt idx="14">
                  <c:v>1.0336134453781514</c:v>
                </c:pt>
                <c:pt idx="15">
                  <c:v>1.0375000000000001</c:v>
                </c:pt>
                <c:pt idx="16">
                  <c:v>1.0125</c:v>
                </c:pt>
                <c:pt idx="17">
                  <c:v>0.98113207547169812</c:v>
                </c:pt>
                <c:pt idx="18">
                  <c:v>0.98297872340425541</c:v>
                </c:pt>
                <c:pt idx="19">
                  <c:v>0.9913043478260869</c:v>
                </c:pt>
                <c:pt idx="20">
                  <c:v>0.99118942731277526</c:v>
                </c:pt>
                <c:pt idx="21">
                  <c:v>0.96263736263736266</c:v>
                </c:pt>
                <c:pt idx="22">
                  <c:v>0.97613882863340573</c:v>
                </c:pt>
                <c:pt idx="23">
                  <c:v>1.0085106382978724</c:v>
                </c:pt>
                <c:pt idx="24">
                  <c:v>1.0331950207468881</c:v>
                </c:pt>
                <c:pt idx="25">
                  <c:v>1.0240963855421688</c:v>
                </c:pt>
                <c:pt idx="26">
                  <c:v>1.0235294117647058</c:v>
                </c:pt>
                <c:pt idx="27">
                  <c:v>1.0348837209302326</c:v>
                </c:pt>
                <c:pt idx="28">
                  <c:v>1.0096711798839457</c:v>
                </c:pt>
                <c:pt idx="29">
                  <c:v>0.99029126213592233</c:v>
                </c:pt>
                <c:pt idx="30">
                  <c:v>0.9882352941176471</c:v>
                </c:pt>
                <c:pt idx="31">
                  <c:v>0.98613861386138613</c:v>
                </c:pt>
                <c:pt idx="32">
                  <c:v>0.97813121272365811</c:v>
                </c:pt>
                <c:pt idx="33">
                  <c:v>0.99801980198019802</c:v>
                </c:pt>
                <c:pt idx="34">
                  <c:v>1.0019646365422397</c:v>
                </c:pt>
                <c:pt idx="35">
                  <c:v>1.0135922330097087</c:v>
                </c:pt>
                <c:pt idx="36">
                  <c:v>1.0076335877862597</c:v>
                </c:pt>
                <c:pt idx="37">
                  <c:v>1.0094517958412097</c:v>
                </c:pt>
                <c:pt idx="38">
                  <c:v>1.0282485875706215</c:v>
                </c:pt>
                <c:pt idx="39">
                  <c:v>1.0075471698113208</c:v>
                </c:pt>
                <c:pt idx="40">
                  <c:v>0.99051233396584448</c:v>
                </c:pt>
                <c:pt idx="41">
                  <c:v>0.98661567877629053</c:v>
                </c:pt>
                <c:pt idx="42">
                  <c:v>0.98837209302325579</c:v>
                </c:pt>
                <c:pt idx="43">
                  <c:v>0.99415204678362568</c:v>
                </c:pt>
                <c:pt idx="44">
                  <c:v>0.98054474708171202</c:v>
                </c:pt>
                <c:pt idx="45">
                  <c:v>0.99613899613899615</c:v>
                </c:pt>
                <c:pt idx="46">
                  <c:v>1.0018975332068312</c:v>
                </c:pt>
                <c:pt idx="47">
                  <c:v>1.005586592178771</c:v>
                </c:pt>
                <c:pt idx="48">
                  <c:v>1.0254545454545454</c:v>
                </c:pt>
                <c:pt idx="49">
                  <c:v>1.0142348754448398</c:v>
                </c:pt>
                <c:pt idx="50">
                  <c:v>1.0157068062827226</c:v>
                </c:pt>
                <c:pt idx="51">
                  <c:v>1.0137931034482759</c:v>
                </c:pt>
                <c:pt idx="52">
                  <c:v>1.0259067357512954</c:v>
                </c:pt>
                <c:pt idx="53">
                  <c:v>1.0104166666666667</c:v>
                </c:pt>
                <c:pt idx="54">
                  <c:v>0.97894736842105268</c:v>
                </c:pt>
                <c:pt idx="55">
                  <c:v>0.98220640569395012</c:v>
                </c:pt>
                <c:pt idx="56">
                  <c:v>0.98378378378378384</c:v>
                </c:pt>
                <c:pt idx="57">
                  <c:v>0.98003629764065336</c:v>
                </c:pt>
                <c:pt idx="58">
                  <c:v>0.99819168173598549</c:v>
                </c:pt>
                <c:pt idx="59">
                  <c:v>0.99821109123434704</c:v>
                </c:pt>
                <c:pt idx="60">
                  <c:v>1.0088495575221239</c:v>
                </c:pt>
                <c:pt idx="61">
                  <c:v>1.024390243902439</c:v>
                </c:pt>
                <c:pt idx="62">
                  <c:v>1.0051813471502591</c:v>
                </c:pt>
                <c:pt idx="63">
                  <c:v>1.0223752151462995</c:v>
                </c:pt>
                <c:pt idx="64">
                  <c:v>1.0051813471502591</c:v>
                </c:pt>
                <c:pt idx="65">
                  <c:v>0.99476439790575921</c:v>
                </c:pt>
                <c:pt idx="66">
                  <c:v>0.98586572438162545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9A-4292-90E2-B69CB3B81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7575760"/>
        <c:axId val="1487552720"/>
      </c:lineChart>
      <c:catAx>
        <c:axId val="14875757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7552720"/>
        <c:crosses val="autoZero"/>
        <c:auto val="1"/>
        <c:lblAlgn val="ctr"/>
        <c:lblOffset val="100"/>
        <c:noMultiLvlLbl val="0"/>
      </c:catAx>
      <c:valAx>
        <c:axId val="1487552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7575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Qt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'Time Series'!$G$6:$G$72</c:f>
              <c:numCache>
                <c:formatCode>General</c:formatCode>
                <c:ptCount val="67"/>
                <c:pt idx="0">
                  <c:v>1.0189780309511656</c:v>
                </c:pt>
                <c:pt idx="1">
                  <c:v>1.0164516563672328</c:v>
                </c:pt>
                <c:pt idx="2">
                  <c:v>1.0196115199644253</c:v>
                </c:pt>
                <c:pt idx="3">
                  <c:v>1.0227512287669056</c:v>
                </c:pt>
                <c:pt idx="4">
                  <c:v>1.0084290529732967</c:v>
                </c:pt>
                <c:pt idx="5">
                  <c:v>0.99349036277138636</c:v>
                </c:pt>
                <c:pt idx="6">
                  <c:v>0.98625044193728317</c:v>
                </c:pt>
                <c:pt idx="7">
                  <c:v>0.98936168143440839</c:v>
                </c:pt>
                <c:pt idx="8">
                  <c:v>0.98345114565579572</c:v>
                </c:pt>
                <c:pt idx="9">
                  <c:v>0.98082443560467569</c:v>
                </c:pt>
                <c:pt idx="10">
                  <c:v>0.99517664225925828</c:v>
                </c:pt>
                <c:pt idx="11">
                  <c:v>1.0065406551618268</c:v>
                </c:pt>
                <c:pt idx="12">
                  <c:v>1.0189780309511656</c:v>
                </c:pt>
                <c:pt idx="13">
                  <c:v>1.0164516563672328</c:v>
                </c:pt>
                <c:pt idx="14">
                  <c:v>1.0196115199644253</c:v>
                </c:pt>
                <c:pt idx="15">
                  <c:v>1.0227512287669056</c:v>
                </c:pt>
                <c:pt idx="16">
                  <c:v>1.0084290529732967</c:v>
                </c:pt>
                <c:pt idx="17">
                  <c:v>0.99349036277138636</c:v>
                </c:pt>
                <c:pt idx="18">
                  <c:v>0.98625044193728317</c:v>
                </c:pt>
                <c:pt idx="19">
                  <c:v>0.98936168143440839</c:v>
                </c:pt>
                <c:pt idx="20">
                  <c:v>0.98345114565579572</c:v>
                </c:pt>
                <c:pt idx="21">
                  <c:v>0.98082443560467569</c:v>
                </c:pt>
                <c:pt idx="22">
                  <c:v>0.99517664225925828</c:v>
                </c:pt>
                <c:pt idx="23">
                  <c:v>1.0065406551618268</c:v>
                </c:pt>
                <c:pt idx="24">
                  <c:v>1.0189780309511656</c:v>
                </c:pt>
                <c:pt idx="25">
                  <c:v>1.0164516563672328</c:v>
                </c:pt>
                <c:pt idx="26">
                  <c:v>1.0196115199644253</c:v>
                </c:pt>
                <c:pt idx="27">
                  <c:v>1.0227512287669056</c:v>
                </c:pt>
                <c:pt idx="28">
                  <c:v>1.0084290529732967</c:v>
                </c:pt>
                <c:pt idx="29">
                  <c:v>0.99349036277138636</c:v>
                </c:pt>
                <c:pt idx="30">
                  <c:v>0.98625044193728317</c:v>
                </c:pt>
                <c:pt idx="31">
                  <c:v>0.98936168143440839</c:v>
                </c:pt>
                <c:pt idx="32">
                  <c:v>0.98345114565579572</c:v>
                </c:pt>
                <c:pt idx="33">
                  <c:v>0.98082443560467569</c:v>
                </c:pt>
                <c:pt idx="34">
                  <c:v>0.99517664225925828</c:v>
                </c:pt>
                <c:pt idx="35">
                  <c:v>1.0065406551618268</c:v>
                </c:pt>
                <c:pt idx="36">
                  <c:v>1.0189780309511656</c:v>
                </c:pt>
                <c:pt idx="37">
                  <c:v>1.0164516563672328</c:v>
                </c:pt>
                <c:pt idx="38">
                  <c:v>1.0196115199644253</c:v>
                </c:pt>
                <c:pt idx="39">
                  <c:v>1.0227512287669056</c:v>
                </c:pt>
                <c:pt idx="40">
                  <c:v>1.0084290529732967</c:v>
                </c:pt>
                <c:pt idx="41">
                  <c:v>0.99349036277138636</c:v>
                </c:pt>
                <c:pt idx="42">
                  <c:v>0.98625044193728317</c:v>
                </c:pt>
                <c:pt idx="43">
                  <c:v>0.98936168143440839</c:v>
                </c:pt>
                <c:pt idx="44">
                  <c:v>0.98345114565579572</c:v>
                </c:pt>
                <c:pt idx="45">
                  <c:v>0.98082443560467569</c:v>
                </c:pt>
                <c:pt idx="46">
                  <c:v>0.99517664225925828</c:v>
                </c:pt>
                <c:pt idx="47">
                  <c:v>1.0065406551618268</c:v>
                </c:pt>
                <c:pt idx="48">
                  <c:v>1.0189780309511656</c:v>
                </c:pt>
                <c:pt idx="49">
                  <c:v>1.0164516563672328</c:v>
                </c:pt>
                <c:pt idx="50">
                  <c:v>1.0196115199644253</c:v>
                </c:pt>
                <c:pt idx="51">
                  <c:v>1.0227512287669056</c:v>
                </c:pt>
                <c:pt idx="52">
                  <c:v>1.0084290529732967</c:v>
                </c:pt>
                <c:pt idx="53">
                  <c:v>0.99349036277138636</c:v>
                </c:pt>
                <c:pt idx="54">
                  <c:v>0.98625044193728317</c:v>
                </c:pt>
                <c:pt idx="55">
                  <c:v>0.98936168143440839</c:v>
                </c:pt>
                <c:pt idx="56">
                  <c:v>0.98345114565579572</c:v>
                </c:pt>
                <c:pt idx="57">
                  <c:v>0.98082443560467569</c:v>
                </c:pt>
                <c:pt idx="58">
                  <c:v>0.99517664225925828</c:v>
                </c:pt>
                <c:pt idx="59">
                  <c:v>1.0065406551618268</c:v>
                </c:pt>
                <c:pt idx="60">
                  <c:v>1.0189780309511656</c:v>
                </c:pt>
                <c:pt idx="61">
                  <c:v>1.0164516563672328</c:v>
                </c:pt>
                <c:pt idx="62">
                  <c:v>1.0196115199644253</c:v>
                </c:pt>
                <c:pt idx="63">
                  <c:v>1.0227512287669056</c:v>
                </c:pt>
                <c:pt idx="64">
                  <c:v>1.0084290529732967</c:v>
                </c:pt>
                <c:pt idx="65">
                  <c:v>0.99349036277138636</c:v>
                </c:pt>
                <c:pt idx="66">
                  <c:v>0.98625044193728317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34-45B0-A42D-E8EDDBD9E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313423"/>
        <c:axId val="1166316783"/>
      </c:lineChart>
      <c:catAx>
        <c:axId val="116631342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6316783"/>
        <c:crosses val="autoZero"/>
        <c:auto val="1"/>
        <c:lblAlgn val="ctr"/>
        <c:lblOffset val="100"/>
        <c:noMultiLvlLbl val="0"/>
      </c:catAx>
      <c:valAx>
        <c:axId val="1166316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63134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461981</xdr:colOff>
      <xdr:row>55</xdr:row>
      <xdr:rowOff>139797</xdr:rowOff>
    </xdr:from>
    <xdr:to>
      <xdr:col>18</xdr:col>
      <xdr:colOff>242132</xdr:colOff>
      <xdr:row>70</xdr:row>
      <xdr:rowOff>77716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9FC4EEB-BF19-1263-4E6C-18169C64D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459473</xdr:colOff>
      <xdr:row>66</xdr:row>
      <xdr:rowOff>34809</xdr:rowOff>
    </xdr:from>
    <xdr:to>
      <xdr:col>18</xdr:col>
      <xdr:colOff>230689</xdr:colOff>
      <xdr:row>80</xdr:row>
      <xdr:rowOff>148692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623C6C5-798E-D9B9-AC13-3234DBF988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nergy-consumption-data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FF890-84D0-4742-8A6D-F19644C1E4C4}">
  <dimension ref="A1:I91"/>
  <sheetViews>
    <sheetView topLeftCell="A14" workbookViewId="0">
      <selection activeCell="D36" sqref="D36"/>
    </sheetView>
  </sheetViews>
  <sheetFormatPr defaultRowHeight="14.4" x14ac:dyDescent="0.3"/>
  <sheetData>
    <row r="1" spans="1:9" x14ac:dyDescent="0.3">
      <c r="A1" t="s">
        <v>23</v>
      </c>
    </row>
    <row r="2" spans="1:9" ht="15" thickBot="1" x14ac:dyDescent="0.35"/>
    <row r="3" spans="1:9" x14ac:dyDescent="0.3">
      <c r="A3" s="18" t="s">
        <v>24</v>
      </c>
      <c r="B3" s="18"/>
    </row>
    <row r="4" spans="1:9" x14ac:dyDescent="0.3">
      <c r="A4" t="s">
        <v>25</v>
      </c>
      <c r="B4">
        <v>0.95341034044665318</v>
      </c>
    </row>
    <row r="5" spans="1:9" x14ac:dyDescent="0.3">
      <c r="A5" t="s">
        <v>26</v>
      </c>
      <c r="B5">
        <v>0.90899127727060314</v>
      </c>
    </row>
    <row r="6" spans="1:9" x14ac:dyDescent="0.3">
      <c r="A6" t="s">
        <v>27</v>
      </c>
      <c r="B6">
        <v>0.90759114307476618</v>
      </c>
    </row>
    <row r="7" spans="1:9" x14ac:dyDescent="0.3">
      <c r="A7" t="s">
        <v>28</v>
      </c>
      <c r="B7">
        <v>2.5171527906496354</v>
      </c>
    </row>
    <row r="8" spans="1:9" ht="15" thickBot="1" x14ac:dyDescent="0.35">
      <c r="A8" s="16" t="s">
        <v>29</v>
      </c>
      <c r="B8" s="16">
        <v>67</v>
      </c>
    </row>
    <row r="10" spans="1:9" ht="15" thickBot="1" x14ac:dyDescent="0.35">
      <c r="A10" t="s">
        <v>30</v>
      </c>
    </row>
    <row r="11" spans="1:9" x14ac:dyDescent="0.3">
      <c r="A11" s="17"/>
      <c r="B11" s="17" t="s">
        <v>35</v>
      </c>
      <c r="C11" s="17" t="s">
        <v>36</v>
      </c>
      <c r="D11" s="17" t="s">
        <v>37</v>
      </c>
      <c r="E11" s="17" t="s">
        <v>38</v>
      </c>
      <c r="F11" s="17" t="s">
        <v>39</v>
      </c>
    </row>
    <row r="12" spans="1:9" x14ac:dyDescent="0.3">
      <c r="A12" t="s">
        <v>31</v>
      </c>
      <c r="B12">
        <v>1</v>
      </c>
      <c r="C12">
        <v>4113.47828463518</v>
      </c>
      <c r="D12">
        <v>4113.47828463518</v>
      </c>
      <c r="E12">
        <v>649.21725358424601</v>
      </c>
      <c r="F12">
        <v>1.5278639918598064E-35</v>
      </c>
    </row>
    <row r="13" spans="1:9" x14ac:dyDescent="0.3">
      <c r="A13" t="s">
        <v>32</v>
      </c>
      <c r="B13">
        <v>65</v>
      </c>
      <c r="C13">
        <v>411.84378114589111</v>
      </c>
      <c r="D13">
        <v>6.3360581714752477</v>
      </c>
    </row>
    <row r="14" spans="1:9" ht="15" thickBot="1" x14ac:dyDescent="0.35">
      <c r="A14" s="16" t="s">
        <v>33</v>
      </c>
      <c r="B14" s="16">
        <v>66</v>
      </c>
      <c r="C14" s="16">
        <v>4525.3220657810707</v>
      </c>
      <c r="D14" s="16"/>
      <c r="E14" s="16"/>
      <c r="F14" s="16"/>
    </row>
    <row r="15" spans="1:9" ht="15" thickBot="1" x14ac:dyDescent="0.35"/>
    <row r="16" spans="1:9" x14ac:dyDescent="0.3">
      <c r="A16" s="17"/>
      <c r="B16" s="17" t="s">
        <v>40</v>
      </c>
      <c r="C16" s="17" t="s">
        <v>28</v>
      </c>
      <c r="D16" s="17" t="s">
        <v>41</v>
      </c>
      <c r="E16" s="17" t="s">
        <v>42</v>
      </c>
      <c r="F16" s="17" t="s">
        <v>43</v>
      </c>
      <c r="G16" s="17" t="s">
        <v>44</v>
      </c>
      <c r="H16" s="17" t="s">
        <v>45</v>
      </c>
      <c r="I16" s="17" t="s">
        <v>46</v>
      </c>
    </row>
    <row r="17" spans="1:9" x14ac:dyDescent="0.3">
      <c r="A17" t="s">
        <v>34</v>
      </c>
      <c r="B17">
        <v>69.521776719249672</v>
      </c>
      <c r="C17">
        <v>0.66387309626405711</v>
      </c>
      <c r="D17">
        <v>104.72148534182686</v>
      </c>
      <c r="E17">
        <v>3.3806795930664958E-74</v>
      </c>
      <c r="F17">
        <v>68.195930592339153</v>
      </c>
      <c r="G17">
        <v>70.847622846160192</v>
      </c>
      <c r="H17">
        <v>68.195930592339153</v>
      </c>
      <c r="I17">
        <v>70.847622846160192</v>
      </c>
    </row>
    <row r="18" spans="1:9" ht="15" thickBot="1" x14ac:dyDescent="0.35">
      <c r="A18" s="16" t="s">
        <v>47</v>
      </c>
      <c r="B18" s="16">
        <v>0.40516451493947708</v>
      </c>
      <c r="C18" s="16">
        <v>1.5901437093270077E-2</v>
      </c>
      <c r="D18" s="16">
        <v>25.479742023502631</v>
      </c>
      <c r="E18" s="16">
        <v>1.527863991859828E-35</v>
      </c>
      <c r="F18" s="16">
        <v>0.37340715212259662</v>
      </c>
      <c r="G18" s="16">
        <v>0.43692187775635755</v>
      </c>
      <c r="H18" s="16">
        <v>0.37340715212259662</v>
      </c>
      <c r="I18" s="16">
        <v>0.43692187775635755</v>
      </c>
    </row>
    <row r="22" spans="1:9" x14ac:dyDescent="0.3">
      <c r="A22" t="s">
        <v>49</v>
      </c>
    </row>
    <row r="23" spans="1:9" ht="15" thickBot="1" x14ac:dyDescent="0.35"/>
    <row r="24" spans="1:9" x14ac:dyDescent="0.3">
      <c r="A24" s="17" t="s">
        <v>50</v>
      </c>
      <c r="B24" s="17" t="s">
        <v>51</v>
      </c>
      <c r="C24" s="17" t="s">
        <v>52</v>
      </c>
    </row>
    <row r="25" spans="1:9" x14ac:dyDescent="0.3">
      <c r="A25">
        <v>1</v>
      </c>
      <c r="B25">
        <v>71.142434779007587</v>
      </c>
      <c r="C25">
        <v>-0.48340405114041118</v>
      </c>
    </row>
    <row r="26" spans="1:9" x14ac:dyDescent="0.3">
      <c r="A26">
        <v>2</v>
      </c>
      <c r="B26">
        <v>71.547599293947059</v>
      </c>
      <c r="C26">
        <v>0.27086796193776763</v>
      </c>
    </row>
    <row r="27" spans="1:9" x14ac:dyDescent="0.3">
      <c r="A27">
        <v>3</v>
      </c>
      <c r="B27">
        <v>71.95276380888653</v>
      </c>
      <c r="C27">
        <v>0.62389754796228658</v>
      </c>
    </row>
    <row r="28" spans="1:9" x14ac:dyDescent="0.3">
      <c r="A28">
        <v>4</v>
      </c>
      <c r="B28">
        <v>72.357928323826016</v>
      </c>
      <c r="C28">
        <v>0.97368731297434863</v>
      </c>
    </row>
    <row r="29" spans="1:9" x14ac:dyDescent="0.3">
      <c r="A29">
        <v>5</v>
      </c>
      <c r="B29">
        <v>72.763092838765488</v>
      </c>
      <c r="C29">
        <v>0.61837091598765426</v>
      </c>
    </row>
    <row r="30" spans="1:9" x14ac:dyDescent="0.3">
      <c r="A30">
        <v>6</v>
      </c>
      <c r="B30">
        <v>73.168257353704959</v>
      </c>
      <c r="C30">
        <v>0.31005983536489623</v>
      </c>
    </row>
    <row r="31" spans="1:9" x14ac:dyDescent="0.3">
      <c r="A31">
        <v>7</v>
      </c>
      <c r="B31">
        <v>73.573421868644445</v>
      </c>
      <c r="C31">
        <v>-0.5696523001654441</v>
      </c>
    </row>
    <row r="32" spans="1:9" x14ac:dyDescent="0.3">
      <c r="A32">
        <v>8</v>
      </c>
      <c r="B32">
        <v>73.978586383583917</v>
      </c>
      <c r="C32">
        <v>-2.2151440223819776</v>
      </c>
    </row>
    <row r="33" spans="1:3" x14ac:dyDescent="0.3">
      <c r="A33">
        <v>9</v>
      </c>
      <c r="B33">
        <v>74.383750898523402</v>
      </c>
      <c r="C33">
        <v>-3.2058379851962968</v>
      </c>
    </row>
    <row r="34" spans="1:3" x14ac:dyDescent="0.3">
      <c r="A34">
        <v>10</v>
      </c>
      <c r="B34">
        <v>74.788915413462874</v>
      </c>
      <c r="C34">
        <v>-4.4399339900324151</v>
      </c>
    </row>
    <row r="35" spans="1:3" x14ac:dyDescent="0.3">
      <c r="A35">
        <v>11</v>
      </c>
      <c r="B35">
        <v>75.194079928402346</v>
      </c>
      <c r="C35">
        <v>-2.8451149883239708</v>
      </c>
    </row>
    <row r="36" spans="1:3" x14ac:dyDescent="0.3">
      <c r="A36">
        <v>12</v>
      </c>
      <c r="B36">
        <v>75.599244443341831</v>
      </c>
      <c r="C36">
        <v>-2.0801077641555992</v>
      </c>
    </row>
    <row r="37" spans="1:3" x14ac:dyDescent="0.3">
      <c r="A37">
        <v>13</v>
      </c>
      <c r="B37">
        <v>76.004408958281303</v>
      </c>
      <c r="C37">
        <v>-0.43850109653446623</v>
      </c>
    </row>
    <row r="38" spans="1:3" x14ac:dyDescent="0.3">
      <c r="A38">
        <v>14</v>
      </c>
      <c r="B38">
        <v>76.409573473220789</v>
      </c>
      <c r="C38">
        <v>1.3117815023258004</v>
      </c>
    </row>
    <row r="39" spans="1:3" x14ac:dyDescent="0.3">
      <c r="A39">
        <v>15</v>
      </c>
      <c r="B39">
        <v>76.81473798816026</v>
      </c>
      <c r="C39">
        <v>3.6080489207803197</v>
      </c>
    </row>
    <row r="40" spans="1:3" x14ac:dyDescent="0.3">
      <c r="A40">
        <v>16</v>
      </c>
      <c r="B40">
        <v>77.219902503099732</v>
      </c>
      <c r="C40">
        <v>3.9337521349593345</v>
      </c>
    </row>
    <row r="41" spans="1:3" x14ac:dyDescent="0.3">
      <c r="A41">
        <v>17</v>
      </c>
      <c r="B41">
        <v>77.625067018039218</v>
      </c>
      <c r="C41">
        <v>2.6978865513527239</v>
      </c>
    </row>
    <row r="42" spans="1:3" x14ac:dyDescent="0.3">
      <c r="A42">
        <v>18</v>
      </c>
      <c r="B42">
        <v>78.030231532978689</v>
      </c>
      <c r="C42">
        <v>0.48084710739730951</v>
      </c>
    </row>
    <row r="43" spans="1:3" x14ac:dyDescent="0.3">
      <c r="A43">
        <v>19</v>
      </c>
      <c r="B43">
        <v>78.435396047918175</v>
      </c>
      <c r="C43">
        <v>-0.36192025940590611</v>
      </c>
    </row>
    <row r="44" spans="1:3" x14ac:dyDescent="0.3">
      <c r="A44">
        <v>20</v>
      </c>
      <c r="B44">
        <v>78.840560562857647</v>
      </c>
      <c r="C44">
        <v>-2.0233546550921915</v>
      </c>
    </row>
    <row r="45" spans="1:3" x14ac:dyDescent="0.3">
      <c r="A45">
        <v>21</v>
      </c>
      <c r="B45">
        <v>79.245725077797118</v>
      </c>
      <c r="C45">
        <v>-2.9836755278037828</v>
      </c>
    </row>
    <row r="46" spans="1:3" x14ac:dyDescent="0.3">
      <c r="A46">
        <v>22</v>
      </c>
      <c r="B46">
        <v>79.650889592736604</v>
      </c>
      <c r="C46">
        <v>-5.2237063476579948</v>
      </c>
    </row>
    <row r="47" spans="1:3" x14ac:dyDescent="0.3">
      <c r="A47">
        <v>23</v>
      </c>
      <c r="B47">
        <v>80.056054107676076</v>
      </c>
      <c r="C47">
        <v>-4.6925489617611049</v>
      </c>
    </row>
    <row r="48" spans="1:3" x14ac:dyDescent="0.3">
      <c r="A48">
        <v>24</v>
      </c>
      <c r="B48">
        <v>80.461218622615547</v>
      </c>
      <c r="C48">
        <v>-1.9745727083491715</v>
      </c>
    </row>
    <row r="49" spans="1:3" x14ac:dyDescent="0.3">
      <c r="A49">
        <v>25</v>
      </c>
      <c r="B49">
        <v>80.866383137555033</v>
      </c>
      <c r="C49">
        <v>0.58777728484740521</v>
      </c>
    </row>
    <row r="50" spans="1:3" x14ac:dyDescent="0.3">
      <c r="A50">
        <v>26</v>
      </c>
      <c r="B50">
        <v>81.271547652494505</v>
      </c>
      <c r="C50">
        <v>2.3526950427138473</v>
      </c>
    </row>
    <row r="51" spans="1:3" x14ac:dyDescent="0.3">
      <c r="A51">
        <v>27</v>
      </c>
      <c r="B51">
        <v>81.67671216743399</v>
      </c>
      <c r="C51">
        <v>3.6499032115639523</v>
      </c>
    </row>
    <row r="52" spans="1:3" x14ac:dyDescent="0.3">
      <c r="A52">
        <v>28</v>
      </c>
      <c r="B52">
        <v>82.081876682373462</v>
      </c>
      <c r="C52">
        <v>4.9383072066296307</v>
      </c>
    </row>
    <row r="53" spans="1:3" x14ac:dyDescent="0.3">
      <c r="A53">
        <v>29</v>
      </c>
      <c r="B53">
        <v>82.487041197312934</v>
      </c>
      <c r="C53">
        <v>3.7857607846265608</v>
      </c>
    </row>
    <row r="54" spans="1:3" x14ac:dyDescent="0.3">
      <c r="A54">
        <v>30</v>
      </c>
      <c r="B54">
        <v>82.892205712252419</v>
      </c>
      <c r="C54">
        <v>2.6647389599522029</v>
      </c>
    </row>
    <row r="55" spans="1:3" x14ac:dyDescent="0.3">
      <c r="A55">
        <v>31</v>
      </c>
      <c r="B55">
        <v>83.297370227191891</v>
      </c>
      <c r="C55">
        <v>1.8736942693669505</v>
      </c>
    </row>
    <row r="56" spans="1:3" x14ac:dyDescent="0.3">
      <c r="A56">
        <v>32</v>
      </c>
      <c r="B56">
        <v>83.702534742131377</v>
      </c>
      <c r="C56">
        <v>0.18994013082300398</v>
      </c>
    </row>
    <row r="57" spans="1:3" x14ac:dyDescent="0.3">
      <c r="A57">
        <v>33</v>
      </c>
      <c r="B57">
        <v>84.107699257070848</v>
      </c>
      <c r="C57">
        <v>-0.72785841574480514</v>
      </c>
    </row>
    <row r="58" spans="1:3" x14ac:dyDescent="0.3">
      <c r="A58">
        <v>34</v>
      </c>
      <c r="B58">
        <v>84.51286377201032</v>
      </c>
      <c r="C58">
        <v>1.1293744826006815</v>
      </c>
    </row>
    <row r="59" spans="1:3" x14ac:dyDescent="0.3">
      <c r="A59">
        <v>35</v>
      </c>
      <c r="B59">
        <v>84.918028286949806</v>
      </c>
      <c r="C59">
        <v>0.49394421175384196</v>
      </c>
    </row>
    <row r="60" spans="1:3" x14ac:dyDescent="0.3">
      <c r="A60">
        <v>36</v>
      </c>
      <c r="B60">
        <v>85.323192801889277</v>
      </c>
      <c r="C60">
        <v>1.1114678885053451</v>
      </c>
    </row>
    <row r="61" spans="1:3" x14ac:dyDescent="0.3">
      <c r="A61">
        <v>37</v>
      </c>
      <c r="B61">
        <v>85.728357316828749</v>
      </c>
      <c r="C61">
        <v>0.63268023945335017</v>
      </c>
    </row>
    <row r="62" spans="1:3" x14ac:dyDescent="0.3">
      <c r="A62">
        <v>38</v>
      </c>
      <c r="B62">
        <v>86.133521831768235</v>
      </c>
      <c r="C62">
        <v>1.4259793432146353</v>
      </c>
    </row>
    <row r="63" spans="1:3" x14ac:dyDescent="0.3">
      <c r="A63">
        <v>39</v>
      </c>
      <c r="B63">
        <v>86.538686346707706</v>
      </c>
      <c r="C63">
        <v>2.710991808336118</v>
      </c>
    </row>
    <row r="64" spans="1:3" x14ac:dyDescent="0.3">
      <c r="A64">
        <v>40</v>
      </c>
      <c r="B64">
        <v>86.943850861647192</v>
      </c>
      <c r="C64">
        <v>7.633302735590064E-2</v>
      </c>
    </row>
    <row r="65" spans="1:3" x14ac:dyDescent="0.3">
      <c r="A65">
        <v>41</v>
      </c>
      <c r="B65">
        <v>87.349015376586664</v>
      </c>
      <c r="C65">
        <v>-1.0762133946471693</v>
      </c>
    </row>
    <row r="66" spans="1:3" x14ac:dyDescent="0.3">
      <c r="A66">
        <v>42</v>
      </c>
      <c r="B66">
        <v>87.75417989152615</v>
      </c>
      <c r="C66">
        <v>-1.1906829290603014</v>
      </c>
    </row>
    <row r="67" spans="1:3" x14ac:dyDescent="0.3">
      <c r="A67">
        <v>43</v>
      </c>
      <c r="B67">
        <v>88.159344406465621</v>
      </c>
      <c r="C67">
        <v>-1.9743386659001345</v>
      </c>
    </row>
    <row r="68" spans="1:3" x14ac:dyDescent="0.3">
      <c r="A68">
        <v>44</v>
      </c>
      <c r="B68">
        <v>88.564508921405093</v>
      </c>
      <c r="C68">
        <v>-2.6505286298253026</v>
      </c>
    </row>
    <row r="69" spans="1:3" x14ac:dyDescent="0.3">
      <c r="A69">
        <v>45</v>
      </c>
      <c r="B69">
        <v>88.969673436344578</v>
      </c>
      <c r="C69">
        <v>-3.5561779403520433</v>
      </c>
    </row>
    <row r="70" spans="1:3" x14ac:dyDescent="0.3">
      <c r="A70">
        <v>46</v>
      </c>
      <c r="B70">
        <v>89.37483795128405</v>
      </c>
      <c r="C70">
        <v>-1.6934987858489734</v>
      </c>
    </row>
    <row r="71" spans="1:3" x14ac:dyDescent="0.3">
      <c r="A71">
        <v>47</v>
      </c>
      <c r="B71">
        <v>89.780002466223522</v>
      </c>
      <c r="C71">
        <v>-1.3534897616832779</v>
      </c>
    </row>
    <row r="72" spans="1:3" x14ac:dyDescent="0.3">
      <c r="A72">
        <v>48</v>
      </c>
      <c r="B72">
        <v>90.185166981163007</v>
      </c>
      <c r="C72">
        <v>-0.77000074972029608</v>
      </c>
    </row>
    <row r="73" spans="1:3" x14ac:dyDescent="0.3">
      <c r="A73">
        <v>49</v>
      </c>
      <c r="B73">
        <v>90.590331496102479</v>
      </c>
      <c r="C73">
        <v>1.6589586208352216</v>
      </c>
    </row>
    <row r="74" spans="1:3" x14ac:dyDescent="0.3">
      <c r="A74">
        <v>50</v>
      </c>
      <c r="B74">
        <v>90.995496011041951</v>
      </c>
      <c r="C74">
        <v>2.4668928836026822</v>
      </c>
    </row>
    <row r="75" spans="1:3" x14ac:dyDescent="0.3">
      <c r="A75">
        <v>51</v>
      </c>
      <c r="B75">
        <v>91.400660525981436</v>
      </c>
      <c r="C75">
        <v>3.7336117931312032</v>
      </c>
    </row>
    <row r="76" spans="1:3" x14ac:dyDescent="0.3">
      <c r="A76">
        <v>52</v>
      </c>
      <c r="B76">
        <v>91.805825040920908</v>
      </c>
      <c r="C76">
        <v>4.0141527244982314</v>
      </c>
    </row>
    <row r="77" spans="1:3" x14ac:dyDescent="0.3">
      <c r="A77">
        <v>53</v>
      </c>
      <c r="B77">
        <v>92.210989555860394</v>
      </c>
      <c r="C77">
        <v>5.9615092511742063</v>
      </c>
    </row>
    <row r="78" spans="1:3" x14ac:dyDescent="0.3">
      <c r="A78">
        <v>54</v>
      </c>
      <c r="B78">
        <v>92.616154070799865</v>
      </c>
      <c r="C78">
        <v>5.0194180845395238</v>
      </c>
    </row>
    <row r="79" spans="1:3" x14ac:dyDescent="0.3">
      <c r="A79">
        <v>55</v>
      </c>
      <c r="B79">
        <v>93.021318585739351</v>
      </c>
      <c r="C79">
        <v>1.275217106879353</v>
      </c>
    </row>
    <row r="80" spans="1:3" x14ac:dyDescent="0.3">
      <c r="A80">
        <v>56</v>
      </c>
      <c r="B80">
        <v>93.426483100678823</v>
      </c>
      <c r="C80">
        <v>-0.43723384391012132</v>
      </c>
    </row>
    <row r="81" spans="1:3" x14ac:dyDescent="0.3">
      <c r="A81">
        <v>57</v>
      </c>
      <c r="B81">
        <v>93.831647615618294</v>
      </c>
      <c r="C81">
        <v>-1.3003608282930514</v>
      </c>
    </row>
    <row r="82" spans="1:3" x14ac:dyDescent="0.3">
      <c r="A82">
        <v>58</v>
      </c>
      <c r="B82">
        <v>94.23681213055778</v>
      </c>
      <c r="C82">
        <v>-2.4772711434745673</v>
      </c>
    </row>
    <row r="83" spans="1:3" x14ac:dyDescent="0.3">
      <c r="A83">
        <v>59</v>
      </c>
      <c r="B83">
        <v>94.641976645497252</v>
      </c>
      <c r="C83">
        <v>-2.1960769998415515</v>
      </c>
    </row>
    <row r="84" spans="1:3" x14ac:dyDescent="0.3">
      <c r="A84">
        <v>60</v>
      </c>
      <c r="B84">
        <v>95.047141160436723</v>
      </c>
      <c r="C84">
        <v>-2.651469387945923</v>
      </c>
    </row>
    <row r="85" spans="1:3" x14ac:dyDescent="0.3">
      <c r="A85">
        <v>61</v>
      </c>
      <c r="B85">
        <v>95.452305675376209</v>
      </c>
      <c r="C85">
        <v>-2.2216401316625678</v>
      </c>
    </row>
    <row r="86" spans="1:3" x14ac:dyDescent="0.3">
      <c r="A86">
        <v>62</v>
      </c>
      <c r="B86">
        <v>95.857470190315681</v>
      </c>
      <c r="C86">
        <v>0.55636256415984064</v>
      </c>
    </row>
    <row r="87" spans="1:3" x14ac:dyDescent="0.3">
      <c r="A87">
        <v>63</v>
      </c>
      <c r="B87">
        <v>96.262634705255152</v>
      </c>
      <c r="C87">
        <v>-1.1283623861425127</v>
      </c>
    </row>
    <row r="88" spans="1:3" x14ac:dyDescent="0.3">
      <c r="A88">
        <v>64</v>
      </c>
      <c r="B88">
        <v>96.667799220194638</v>
      </c>
      <c r="C88">
        <v>0.12993342038184608</v>
      </c>
    </row>
    <row r="89" spans="1:3" x14ac:dyDescent="0.3">
      <c r="A89">
        <v>65</v>
      </c>
      <c r="B89">
        <v>97.07296373513411</v>
      </c>
      <c r="C89">
        <v>-0.88374773228201775</v>
      </c>
    </row>
    <row r="90" spans="1:3" x14ac:dyDescent="0.3">
      <c r="A90">
        <v>66</v>
      </c>
      <c r="B90">
        <v>97.478128250073595</v>
      </c>
      <c r="C90">
        <v>-1.8556606752566722</v>
      </c>
    </row>
    <row r="91" spans="1:3" ht="15" thickBot="1" x14ac:dyDescent="0.35">
      <c r="A91" s="16">
        <v>67</v>
      </c>
      <c r="B91" s="16">
        <v>97.883292765013067</v>
      </c>
      <c r="C91" s="16">
        <v>-3.5867570723943629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7"/>
  <sheetViews>
    <sheetView tabSelected="1" zoomScale="83" workbookViewId="0">
      <selection activeCell="D9" sqref="D9"/>
    </sheetView>
  </sheetViews>
  <sheetFormatPr defaultColWidth="8.88671875" defaultRowHeight="14.4" x14ac:dyDescent="0.3"/>
  <cols>
    <col min="1" max="1" width="12.6640625" bestFit="1" customWidth="1"/>
    <col min="2" max="2" width="10.21875" style="1" bestFit="1" customWidth="1"/>
    <col min="3" max="3" width="7.88671875" style="1" customWidth="1"/>
    <col min="4" max="4" width="20.109375" style="1" bestFit="1" customWidth="1"/>
    <col min="5" max="5" width="10.88671875" customWidth="1"/>
    <col min="6" max="6" width="13.109375" bestFit="1" customWidth="1"/>
    <col min="7" max="9" width="11.88671875" customWidth="1"/>
    <col min="10" max="10" width="17.44140625" bestFit="1" customWidth="1"/>
    <col min="11" max="11" width="12.109375" bestFit="1" customWidth="1"/>
    <col min="12" max="13" width="12.109375" hidden="1" customWidth="1"/>
    <col min="14" max="14" width="11.5546875" hidden="1" customWidth="1"/>
    <col min="15" max="15" width="1.88671875" customWidth="1"/>
  </cols>
  <sheetData>
    <row r="1" spans="1:19" ht="19.2" customHeight="1" thickBot="1" x14ac:dyDescent="0.35">
      <c r="A1" s="21" t="s">
        <v>18</v>
      </c>
      <c r="B1" s="21"/>
      <c r="C1" s="21"/>
      <c r="D1" s="22"/>
      <c r="E1" s="4" t="s">
        <v>1</v>
      </c>
      <c r="F1" s="4" t="s">
        <v>2</v>
      </c>
      <c r="G1" s="4" t="s">
        <v>3</v>
      </c>
      <c r="H1" s="4" t="s">
        <v>4</v>
      </c>
      <c r="I1" s="4"/>
      <c r="J1" s="4" t="s">
        <v>8</v>
      </c>
      <c r="K1" s="4" t="s">
        <v>9</v>
      </c>
      <c r="L1" s="19" t="s">
        <v>12</v>
      </c>
      <c r="M1" s="20"/>
      <c r="N1" s="4" t="s">
        <v>14</v>
      </c>
    </row>
    <row r="2" spans="1:19" ht="20.399999999999999" thickBot="1" x14ac:dyDescent="0.45">
      <c r="A2" s="5" t="s">
        <v>11</v>
      </c>
      <c r="B2" s="6" t="s">
        <v>6</v>
      </c>
      <c r="C2" s="6" t="s">
        <v>0</v>
      </c>
      <c r="D2" s="9" t="s">
        <v>17</v>
      </c>
      <c r="E2" s="11" t="s">
        <v>19</v>
      </c>
      <c r="F2" s="11" t="s">
        <v>20</v>
      </c>
      <c r="G2" s="11" t="s">
        <v>7</v>
      </c>
      <c r="H2" s="11" t="s">
        <v>5</v>
      </c>
      <c r="I2" s="11" t="s">
        <v>48</v>
      </c>
      <c r="J2" s="11" t="s">
        <v>22</v>
      </c>
      <c r="K2" s="12" t="s">
        <v>10</v>
      </c>
      <c r="L2" s="13" t="s">
        <v>13</v>
      </c>
      <c r="M2" s="13" t="s">
        <v>15</v>
      </c>
      <c r="N2" s="13" t="s">
        <v>16</v>
      </c>
      <c r="P2" s="15" t="s">
        <v>21</v>
      </c>
      <c r="Q2" s="14"/>
      <c r="R2" s="14"/>
      <c r="S2" s="14"/>
    </row>
    <row r="3" spans="1:19" x14ac:dyDescent="0.3">
      <c r="A3" s="7">
        <v>1</v>
      </c>
      <c r="B3" s="8">
        <v>1</v>
      </c>
      <c r="C3" s="8">
        <v>2000</v>
      </c>
      <c r="D3" s="10">
        <v>66</v>
      </c>
      <c r="E3" s="2"/>
      <c r="F3" s="2"/>
      <c r="G3" s="2"/>
      <c r="H3" s="2"/>
      <c r="I3" s="2"/>
      <c r="J3" s="2"/>
      <c r="K3" s="2"/>
      <c r="L3" s="2"/>
      <c r="M3" s="2"/>
      <c r="N3" s="2"/>
    </row>
    <row r="4" spans="1:19" x14ac:dyDescent="0.3">
      <c r="A4" s="7">
        <f>A3+1</f>
        <v>2</v>
      </c>
      <c r="B4" s="8">
        <v>2</v>
      </c>
      <c r="C4" s="8">
        <v>2000</v>
      </c>
      <c r="D4" s="10">
        <v>68</v>
      </c>
      <c r="E4" s="2"/>
      <c r="F4" s="2"/>
      <c r="G4" s="2"/>
      <c r="H4" s="2"/>
      <c r="I4" s="2"/>
      <c r="J4" s="2"/>
      <c r="K4" s="2"/>
      <c r="L4" s="2"/>
      <c r="M4" s="2"/>
      <c r="N4" s="2"/>
    </row>
    <row r="5" spans="1:19" x14ac:dyDescent="0.3">
      <c r="A5" s="7">
        <f t="shared" ref="A5:A68" si="0">A4+1</f>
        <v>3</v>
      </c>
      <c r="B5" s="8">
        <v>3</v>
      </c>
      <c r="C5" s="8">
        <v>2000</v>
      </c>
      <c r="D5" s="10">
        <v>71</v>
      </c>
      <c r="E5" s="2"/>
      <c r="F5" s="2"/>
      <c r="G5" s="2"/>
      <c r="H5" s="2"/>
      <c r="I5" s="2"/>
      <c r="J5" s="2"/>
      <c r="K5" s="2"/>
      <c r="L5" s="2"/>
      <c r="M5" s="2"/>
      <c r="N5" s="2"/>
    </row>
    <row r="6" spans="1:19" x14ac:dyDescent="0.3">
      <c r="A6" s="7">
        <f t="shared" si="0"/>
        <v>4</v>
      </c>
      <c r="B6" s="8">
        <v>4</v>
      </c>
      <c r="C6" s="8">
        <v>2000</v>
      </c>
      <c r="D6" s="10">
        <v>72</v>
      </c>
      <c r="E6" s="2">
        <f>SUM(D3:D8)/6</f>
        <v>70.666666666666671</v>
      </c>
      <c r="F6" s="2">
        <f>D6/E6</f>
        <v>1.0188679245283019</v>
      </c>
      <c r="G6" s="2">
        <f>AVERAGE(F6,F18,F30,F42,F54,F66)</f>
        <v>1.0189780309511656</v>
      </c>
      <c r="H6" s="2">
        <f>D6/G6</f>
        <v>70.659030727867176</v>
      </c>
      <c r="I6" s="2">
        <v>71.142434779007587</v>
      </c>
      <c r="J6" s="2">
        <f>I6*H6</f>
        <v>5026.8554851051831</v>
      </c>
      <c r="K6" s="2">
        <f>D6/J6</f>
        <v>1.4323069404588912E-2</v>
      </c>
      <c r="L6" s="2"/>
      <c r="M6" s="2"/>
      <c r="N6" s="2"/>
    </row>
    <row r="7" spans="1:19" x14ac:dyDescent="0.3">
      <c r="A7" s="7">
        <f t="shared" si="0"/>
        <v>5</v>
      </c>
      <c r="B7" s="8">
        <v>5</v>
      </c>
      <c r="C7" s="8">
        <v>2000</v>
      </c>
      <c r="D7" s="10">
        <v>73</v>
      </c>
      <c r="E7" s="2">
        <f t="shared" ref="E7:E70" si="1">SUM(D4:D9)/6</f>
        <v>72.166666666666671</v>
      </c>
      <c r="F7" s="2">
        <f t="shared" ref="F7:F70" si="2">D7/E7</f>
        <v>1.0115473441108545</v>
      </c>
      <c r="G7" s="2">
        <f t="shared" ref="G7:G14" si="3">AVERAGE(F7,F19,F31,F43,F55,F67)</f>
        <v>1.0164516563672328</v>
      </c>
      <c r="H7" s="2">
        <f t="shared" ref="H7:H70" si="4">D7/G7</f>
        <v>71.818467255884826</v>
      </c>
      <c r="I7" s="2">
        <v>71.547599293947059</v>
      </c>
      <c r="J7" s="2">
        <f t="shared" ref="J7:J70" si="5">I7*H7</f>
        <v>5138.4389171295052</v>
      </c>
      <c r="K7" s="2">
        <f t="shared" ref="K7:K70" si="6">D7/J7</f>
        <v>1.4206649369061707E-2</v>
      </c>
      <c r="L7" s="2"/>
      <c r="M7" s="2"/>
      <c r="N7" s="2"/>
    </row>
    <row r="8" spans="1:19" x14ac:dyDescent="0.3">
      <c r="A8" s="7">
        <f t="shared" si="0"/>
        <v>6</v>
      </c>
      <c r="B8" s="8">
        <v>6</v>
      </c>
      <c r="C8" s="8">
        <v>2000</v>
      </c>
      <c r="D8" s="10">
        <v>74</v>
      </c>
      <c r="E8" s="2">
        <f t="shared" si="1"/>
        <v>73.166666666666671</v>
      </c>
      <c r="F8" s="2">
        <f t="shared" si="2"/>
        <v>1.011389521640091</v>
      </c>
      <c r="G8" s="2">
        <f t="shared" si="3"/>
        <v>1.0196115199644253</v>
      </c>
      <c r="H8" s="2">
        <f t="shared" si="4"/>
        <v>72.576661356848817</v>
      </c>
      <c r="I8" s="2">
        <v>71.95276380888653</v>
      </c>
      <c r="J8" s="2">
        <f t="shared" si="5"/>
        <v>5222.0913726468852</v>
      </c>
      <c r="K8" s="2">
        <f t="shared" si="6"/>
        <v>1.4170567827979642E-2</v>
      </c>
      <c r="L8" s="2"/>
      <c r="M8" s="2"/>
      <c r="N8" s="2"/>
    </row>
    <row r="9" spans="1:19" x14ac:dyDescent="0.3">
      <c r="A9" s="7">
        <f t="shared" si="0"/>
        <v>7</v>
      </c>
      <c r="B9" s="8">
        <v>7</v>
      </c>
      <c r="C9" s="8">
        <v>2000</v>
      </c>
      <c r="D9" s="10">
        <v>75</v>
      </c>
      <c r="E9" s="2">
        <f t="shared" si="1"/>
        <v>73.5</v>
      </c>
      <c r="F9" s="2">
        <f t="shared" si="2"/>
        <v>1.0204081632653061</v>
      </c>
      <c r="G9" s="2">
        <f t="shared" si="3"/>
        <v>1.0227512287669056</v>
      </c>
      <c r="H9" s="2">
        <f t="shared" si="4"/>
        <v>73.331615636800365</v>
      </c>
      <c r="I9" s="2">
        <v>72.357928323826016</v>
      </c>
      <c r="J9" s="2">
        <f t="shared" si="5"/>
        <v>5306.1237881179595</v>
      </c>
      <c r="K9" s="2">
        <f t="shared" si="6"/>
        <v>1.4134611817377504E-2</v>
      </c>
      <c r="L9" s="2"/>
      <c r="M9" s="2"/>
      <c r="N9" s="2"/>
    </row>
    <row r="10" spans="1:19" x14ac:dyDescent="0.3">
      <c r="A10" s="7">
        <f t="shared" si="0"/>
        <v>8</v>
      </c>
      <c r="B10" s="8">
        <v>8</v>
      </c>
      <c r="C10" s="8">
        <v>2000</v>
      </c>
      <c r="D10" s="10">
        <v>74</v>
      </c>
      <c r="E10" s="2">
        <f t="shared" si="1"/>
        <v>73.5</v>
      </c>
      <c r="F10" s="2">
        <f t="shared" si="2"/>
        <v>1.0068027210884354</v>
      </c>
      <c r="G10" s="2">
        <f t="shared" si="3"/>
        <v>1.0084290529732967</v>
      </c>
      <c r="H10" s="2">
        <f t="shared" si="4"/>
        <v>73.381463754753142</v>
      </c>
      <c r="I10" s="2">
        <v>72.763092838765488</v>
      </c>
      <c r="J10" s="2">
        <f t="shared" si="5"/>
        <v>5339.4622598316073</v>
      </c>
      <c r="K10" s="2">
        <f t="shared" si="6"/>
        <v>1.3859073516952579E-2</v>
      </c>
      <c r="L10" s="2"/>
      <c r="M10" s="2"/>
      <c r="N10" s="2"/>
    </row>
    <row r="11" spans="1:19" x14ac:dyDescent="0.3">
      <c r="A11" s="7">
        <f t="shared" si="0"/>
        <v>9</v>
      </c>
      <c r="B11" s="8">
        <v>9</v>
      </c>
      <c r="C11" s="8">
        <v>2000</v>
      </c>
      <c r="D11" s="10">
        <v>73</v>
      </c>
      <c r="E11" s="2">
        <f t="shared" si="1"/>
        <v>73.166666666666671</v>
      </c>
      <c r="F11" s="2">
        <f t="shared" si="2"/>
        <v>0.99772209567198167</v>
      </c>
      <c r="G11" s="2">
        <f t="shared" si="3"/>
        <v>0.99349036277138636</v>
      </c>
      <c r="H11" s="2">
        <f t="shared" si="4"/>
        <v>73.478317189069855</v>
      </c>
      <c r="I11" s="2">
        <v>73.168257353704959</v>
      </c>
      <c r="J11" s="2">
        <f t="shared" si="5"/>
        <v>5376.2804220070257</v>
      </c>
      <c r="K11" s="2">
        <f t="shared" si="6"/>
        <v>1.3578160785881827E-2</v>
      </c>
      <c r="L11" s="2"/>
      <c r="M11" s="2"/>
      <c r="N11" s="2"/>
    </row>
    <row r="12" spans="1:19" x14ac:dyDescent="0.3">
      <c r="A12" s="7">
        <f t="shared" si="0"/>
        <v>10</v>
      </c>
      <c r="B12" s="8">
        <v>10</v>
      </c>
      <c r="C12" s="8">
        <v>2000</v>
      </c>
      <c r="D12" s="10">
        <v>72</v>
      </c>
      <c r="E12" s="2">
        <f t="shared" si="1"/>
        <v>72.5</v>
      </c>
      <c r="F12" s="2">
        <f t="shared" si="2"/>
        <v>0.99310344827586206</v>
      </c>
      <c r="G12" s="2">
        <f t="shared" si="3"/>
        <v>0.98625044193728317</v>
      </c>
      <c r="H12" s="2">
        <f t="shared" si="4"/>
        <v>73.003769568479001</v>
      </c>
      <c r="I12" s="2">
        <v>73.573421868644445</v>
      </c>
      <c r="J12" s="2">
        <f t="shared" si="5"/>
        <v>5371.1371364630131</v>
      </c>
      <c r="K12" s="2">
        <f t="shared" si="6"/>
        <v>1.3404982626716778E-2</v>
      </c>
      <c r="L12" s="2"/>
      <c r="M12" s="2"/>
      <c r="N12" s="2"/>
    </row>
    <row r="13" spans="1:19" x14ac:dyDescent="0.3">
      <c r="A13" s="7">
        <f t="shared" si="0"/>
        <v>11</v>
      </c>
      <c r="B13" s="8">
        <v>11</v>
      </c>
      <c r="C13" s="8">
        <v>2000</v>
      </c>
      <c r="D13" s="10">
        <v>71</v>
      </c>
      <c r="E13" s="2">
        <f t="shared" si="1"/>
        <v>71.5</v>
      </c>
      <c r="F13" s="2">
        <f t="shared" si="2"/>
        <v>0.99300699300699302</v>
      </c>
      <c r="G13" s="2">
        <f t="shared" si="3"/>
        <v>0.98936168143440839</v>
      </c>
      <c r="H13" s="2">
        <f t="shared" si="4"/>
        <v>71.763442361201939</v>
      </c>
      <c r="I13" s="2">
        <v>73.978586383583917</v>
      </c>
      <c r="J13" s="2">
        <f t="shared" si="5"/>
        <v>5308.9580199015227</v>
      </c>
      <c r="K13" s="2">
        <f t="shared" si="6"/>
        <v>1.3373622419662116E-2</v>
      </c>
      <c r="L13" s="2"/>
      <c r="M13" s="2"/>
      <c r="N13" s="2"/>
    </row>
    <row r="14" spans="1:19" x14ac:dyDescent="0.3">
      <c r="A14" s="7">
        <f t="shared" si="0"/>
        <v>12</v>
      </c>
      <c r="B14" s="8">
        <v>12</v>
      </c>
      <c r="C14" s="8">
        <v>2000</v>
      </c>
      <c r="D14" s="10">
        <v>70</v>
      </c>
      <c r="E14" s="2">
        <f t="shared" si="1"/>
        <v>71.166666666666671</v>
      </c>
      <c r="F14" s="2">
        <f t="shared" si="2"/>
        <v>0.98360655737704916</v>
      </c>
      <c r="G14" s="2">
        <f t="shared" si="3"/>
        <v>0.98345114565579572</v>
      </c>
      <c r="H14" s="2">
        <f t="shared" si="4"/>
        <v>71.177912913327106</v>
      </c>
      <c r="I14" s="2">
        <v>74.383750898523402</v>
      </c>
      <c r="J14" s="2">
        <f t="shared" si="5"/>
        <v>5294.4801436217158</v>
      </c>
      <c r="K14" s="2">
        <f t="shared" si="6"/>
        <v>1.3221316937854478E-2</v>
      </c>
      <c r="L14" s="2"/>
      <c r="M14" s="2"/>
      <c r="N14" s="2"/>
    </row>
    <row r="15" spans="1:19" x14ac:dyDescent="0.3">
      <c r="A15" s="7">
        <f t="shared" si="0"/>
        <v>13</v>
      </c>
      <c r="B15" s="8">
        <v>1</v>
      </c>
      <c r="C15" s="8">
        <v>2001</v>
      </c>
      <c r="D15" s="10">
        <v>69</v>
      </c>
      <c r="E15" s="2">
        <f t="shared" si="1"/>
        <v>71.333333333333329</v>
      </c>
      <c r="F15" s="2">
        <f t="shared" si="2"/>
        <v>0.96728971962616828</v>
      </c>
      <c r="G15" s="2">
        <f>AVERAGE(F15,F27,F39,F51,F63)</f>
        <v>0.98082443560467569</v>
      </c>
      <c r="H15" s="2">
        <f t="shared" si="4"/>
        <v>70.348981423430459</v>
      </c>
      <c r="I15" s="2">
        <v>74.788915413462874</v>
      </c>
      <c r="J15" s="2">
        <f t="shared" si="5"/>
        <v>5261.3240211002112</v>
      </c>
      <c r="K15" s="2">
        <f t="shared" si="6"/>
        <v>1.3114569588050424E-2</v>
      </c>
      <c r="L15" s="2"/>
      <c r="M15" s="2"/>
      <c r="N15" s="2"/>
    </row>
    <row r="16" spans="1:19" x14ac:dyDescent="0.3">
      <c r="A16" s="7">
        <f t="shared" si="0"/>
        <v>14</v>
      </c>
      <c r="B16" s="8">
        <v>2</v>
      </c>
      <c r="C16" s="8">
        <v>2001</v>
      </c>
      <c r="D16" s="10">
        <v>72</v>
      </c>
      <c r="E16" s="2">
        <f t="shared" si="1"/>
        <v>72.166666666666671</v>
      </c>
      <c r="F16" s="2">
        <f t="shared" si="2"/>
        <v>0.99769053117782902</v>
      </c>
      <c r="G16" s="2">
        <f>AVERAGE(F16,F28,F40,F52,F64)</f>
        <v>0.99517664225925828</v>
      </c>
      <c r="H16" s="2">
        <f t="shared" si="4"/>
        <v>72.348964940078375</v>
      </c>
      <c r="I16" s="2">
        <v>75.194079928402346</v>
      </c>
      <c r="J16" s="2">
        <f t="shared" si="5"/>
        <v>5440.2138524414322</v>
      </c>
      <c r="K16" s="2">
        <f t="shared" si="6"/>
        <v>1.3234773843989276E-2</v>
      </c>
      <c r="L16" s="2"/>
      <c r="M16" s="2"/>
      <c r="N16" s="2"/>
    </row>
    <row r="17" spans="1:14" x14ac:dyDescent="0.3">
      <c r="A17" s="7">
        <f t="shared" si="0"/>
        <v>15</v>
      </c>
      <c r="B17" s="8">
        <v>3</v>
      </c>
      <c r="C17" s="8">
        <v>2001</v>
      </c>
      <c r="D17" s="10">
        <v>74</v>
      </c>
      <c r="E17" s="2">
        <f t="shared" si="1"/>
        <v>73.5</v>
      </c>
      <c r="F17" s="2">
        <f t="shared" si="2"/>
        <v>1.0068027210884354</v>
      </c>
      <c r="G17" s="2">
        <f>AVERAGE(F17,F29,F41,F53,F65)</f>
        <v>1.0065406551618268</v>
      </c>
      <c r="H17" s="2">
        <f t="shared" si="4"/>
        <v>73.519136679186232</v>
      </c>
      <c r="I17" s="2">
        <v>75.599244443341831</v>
      </c>
      <c r="J17" s="2">
        <f t="shared" si="5"/>
        <v>5557.9911850732587</v>
      </c>
      <c r="K17" s="2">
        <f t="shared" si="6"/>
        <v>1.3314162893733453E-2</v>
      </c>
      <c r="L17" s="2"/>
      <c r="M17" s="2"/>
      <c r="N17" s="2"/>
    </row>
    <row r="18" spans="1:14" x14ac:dyDescent="0.3">
      <c r="A18" s="7">
        <f t="shared" si="0"/>
        <v>16</v>
      </c>
      <c r="B18" s="8">
        <v>4</v>
      </c>
      <c r="C18" s="8">
        <v>2001</v>
      </c>
      <c r="D18" s="10">
        <v>77</v>
      </c>
      <c r="E18" s="2">
        <f t="shared" si="1"/>
        <v>75.5</v>
      </c>
      <c r="F18" s="2">
        <f t="shared" si="2"/>
        <v>1.0198675496688743</v>
      </c>
      <c r="G18" s="2">
        <v>1.0189780309511656</v>
      </c>
      <c r="H18" s="2">
        <f t="shared" si="4"/>
        <v>75.565907861746837</v>
      </c>
      <c r="I18" s="2">
        <v>76.004408958281303</v>
      </c>
      <c r="J18" s="2">
        <f t="shared" si="5"/>
        <v>5743.3421644280106</v>
      </c>
      <c r="K18" s="2">
        <f t="shared" si="6"/>
        <v>1.3406827905345347E-2</v>
      </c>
      <c r="L18" s="2"/>
      <c r="M18" s="2"/>
      <c r="N18" s="2"/>
    </row>
    <row r="19" spans="1:14" x14ac:dyDescent="0.3">
      <c r="A19" s="7">
        <f t="shared" si="0"/>
        <v>17</v>
      </c>
      <c r="B19" s="8">
        <v>5</v>
      </c>
      <c r="C19" s="8">
        <v>2001</v>
      </c>
      <c r="D19" s="10">
        <v>79</v>
      </c>
      <c r="E19" s="2">
        <f t="shared" si="1"/>
        <v>77.833333333333329</v>
      </c>
      <c r="F19" s="2">
        <f t="shared" si="2"/>
        <v>1.0149892933618845</v>
      </c>
      <c r="G19" s="2">
        <v>1.0164516563672328</v>
      </c>
      <c r="H19" s="2">
        <f t="shared" si="4"/>
        <v>77.721354975546589</v>
      </c>
      <c r="I19" s="2">
        <v>76.409573473220789</v>
      </c>
      <c r="J19" s="2">
        <f t="shared" si="5"/>
        <v>5938.6555834423016</v>
      </c>
      <c r="K19" s="2">
        <f t="shared" si="6"/>
        <v>1.330267413053245E-2</v>
      </c>
      <c r="L19" s="2"/>
      <c r="M19" s="2"/>
      <c r="N19" s="2"/>
    </row>
    <row r="20" spans="1:14" x14ac:dyDescent="0.3">
      <c r="A20" s="7">
        <f t="shared" si="0"/>
        <v>18</v>
      </c>
      <c r="B20" s="8">
        <v>6</v>
      </c>
      <c r="C20" s="8">
        <v>2001</v>
      </c>
      <c r="D20" s="10">
        <v>82</v>
      </c>
      <c r="E20" s="2">
        <f t="shared" si="1"/>
        <v>79.333333333333329</v>
      </c>
      <c r="F20" s="2">
        <f t="shared" si="2"/>
        <v>1.0336134453781514</v>
      </c>
      <c r="G20" s="2">
        <v>1.0196115199644253</v>
      </c>
      <c r="H20" s="2">
        <f t="shared" si="4"/>
        <v>80.42278690894058</v>
      </c>
      <c r="I20" s="2">
        <v>76.81473798816026</v>
      </c>
      <c r="J20" s="2">
        <f t="shared" si="5"/>
        <v>6177.6553046879153</v>
      </c>
      <c r="K20" s="2">
        <f t="shared" si="6"/>
        <v>1.3273644442054621E-2</v>
      </c>
      <c r="L20" s="2"/>
      <c r="M20" s="2"/>
      <c r="N20" s="2"/>
    </row>
    <row r="21" spans="1:14" x14ac:dyDescent="0.3">
      <c r="A21" s="7">
        <f t="shared" si="0"/>
        <v>19</v>
      </c>
      <c r="B21" s="8">
        <v>7</v>
      </c>
      <c r="C21" s="8">
        <v>2001</v>
      </c>
      <c r="D21" s="10">
        <v>83</v>
      </c>
      <c r="E21" s="2">
        <f t="shared" si="1"/>
        <v>80</v>
      </c>
      <c r="F21" s="2">
        <f t="shared" si="2"/>
        <v>1.0375000000000001</v>
      </c>
      <c r="G21" s="2">
        <v>1.0227512287669056</v>
      </c>
      <c r="H21" s="2">
        <f t="shared" si="4"/>
        <v>81.153654638059066</v>
      </c>
      <c r="I21" s="2">
        <v>77.219902503099732</v>
      </c>
      <c r="J21" s="2">
        <f t="shared" si="5"/>
        <v>6266.6772989211486</v>
      </c>
      <c r="K21" s="2">
        <f t="shared" si="6"/>
        <v>1.3244658379694933E-2</v>
      </c>
      <c r="L21" s="2"/>
      <c r="M21" s="2"/>
      <c r="N21" s="2"/>
    </row>
    <row r="22" spans="1:14" x14ac:dyDescent="0.3">
      <c r="A22" s="7">
        <f t="shared" si="0"/>
        <v>20</v>
      </c>
      <c r="B22" s="8">
        <v>8</v>
      </c>
      <c r="C22" s="8">
        <v>2001</v>
      </c>
      <c r="D22" s="10">
        <v>81</v>
      </c>
      <c r="E22" s="2">
        <f t="shared" si="1"/>
        <v>80</v>
      </c>
      <c r="F22" s="2">
        <f t="shared" si="2"/>
        <v>1.0125</v>
      </c>
      <c r="G22" s="2">
        <v>1.0084290529732967</v>
      </c>
      <c r="H22" s="2">
        <f t="shared" si="4"/>
        <v>80.322953569391942</v>
      </c>
      <c r="I22" s="2">
        <v>77.625067018039218</v>
      </c>
      <c r="J22" s="2">
        <f t="shared" si="5"/>
        <v>6235.0746539109023</v>
      </c>
      <c r="K22" s="2">
        <f t="shared" si="6"/>
        <v>1.2991023282967971E-2</v>
      </c>
      <c r="L22" s="2"/>
      <c r="M22" s="2"/>
      <c r="N22" s="2"/>
    </row>
    <row r="23" spans="1:14" x14ac:dyDescent="0.3">
      <c r="A23" s="7">
        <f t="shared" si="0"/>
        <v>21</v>
      </c>
      <c r="B23" s="8">
        <v>9</v>
      </c>
      <c r="C23" s="8">
        <v>2001</v>
      </c>
      <c r="D23" s="10">
        <v>78</v>
      </c>
      <c r="E23" s="2">
        <f t="shared" si="1"/>
        <v>79.5</v>
      </c>
      <c r="F23" s="2">
        <f t="shared" si="2"/>
        <v>0.98113207547169812</v>
      </c>
      <c r="G23" s="2">
        <v>0.99349036277138636</v>
      </c>
      <c r="H23" s="2">
        <f t="shared" si="4"/>
        <v>78.511078640375999</v>
      </c>
      <c r="I23" s="2">
        <v>78.030231532978689</v>
      </c>
      <c r="J23" s="2">
        <f t="shared" si="5"/>
        <v>6126.2376442124369</v>
      </c>
      <c r="K23" s="2">
        <f t="shared" si="6"/>
        <v>1.273212116961998E-2</v>
      </c>
      <c r="L23" s="2"/>
      <c r="M23" s="2"/>
      <c r="N23" s="2"/>
    </row>
    <row r="24" spans="1:14" x14ac:dyDescent="0.3">
      <c r="A24" s="7">
        <f t="shared" si="0"/>
        <v>22</v>
      </c>
      <c r="B24" s="8">
        <v>10</v>
      </c>
      <c r="C24" s="8">
        <v>2001</v>
      </c>
      <c r="D24" s="10">
        <v>77</v>
      </c>
      <c r="E24" s="2">
        <f t="shared" si="1"/>
        <v>78.333333333333329</v>
      </c>
      <c r="F24" s="2">
        <f t="shared" si="2"/>
        <v>0.98297872340425541</v>
      </c>
      <c r="G24" s="2">
        <v>0.98625044193728317</v>
      </c>
      <c r="H24" s="2">
        <f t="shared" si="4"/>
        <v>78.073475788512269</v>
      </c>
      <c r="I24" s="2">
        <v>78.435396047918175</v>
      </c>
      <c r="J24" s="2">
        <f t="shared" si="5"/>
        <v>6123.723994309511</v>
      </c>
      <c r="K24" s="2">
        <f t="shared" si="6"/>
        <v>1.2574048090925143E-2</v>
      </c>
      <c r="L24" s="2"/>
      <c r="M24" s="2"/>
      <c r="N24" s="2"/>
    </row>
    <row r="25" spans="1:14" x14ac:dyDescent="0.3">
      <c r="A25" s="7">
        <f t="shared" si="0"/>
        <v>23</v>
      </c>
      <c r="B25" s="8">
        <v>11</v>
      </c>
      <c r="C25" s="8">
        <v>2001</v>
      </c>
      <c r="D25" s="10">
        <v>76</v>
      </c>
      <c r="E25" s="2">
        <f t="shared" si="1"/>
        <v>76.666666666666671</v>
      </c>
      <c r="F25" s="2">
        <f t="shared" si="2"/>
        <v>0.9913043478260869</v>
      </c>
      <c r="G25" s="2">
        <v>0.98936168143440839</v>
      </c>
      <c r="H25" s="2">
        <f t="shared" si="4"/>
        <v>76.817205907765455</v>
      </c>
      <c r="I25" s="2">
        <v>78.840560562857647</v>
      </c>
      <c r="J25" s="2">
        <f t="shared" si="5"/>
        <v>6056.3115746406884</v>
      </c>
      <c r="K25" s="2">
        <f t="shared" si="6"/>
        <v>1.2548892021710254E-2</v>
      </c>
      <c r="L25" s="2"/>
      <c r="M25" s="2"/>
      <c r="N25" s="2"/>
    </row>
    <row r="26" spans="1:14" x14ac:dyDescent="0.3">
      <c r="A26" s="7">
        <f t="shared" si="0"/>
        <v>24</v>
      </c>
      <c r="B26" s="8">
        <v>12</v>
      </c>
      <c r="C26" s="8">
        <v>2001</v>
      </c>
      <c r="D26" s="10">
        <v>75</v>
      </c>
      <c r="E26" s="2">
        <f t="shared" si="1"/>
        <v>75.666666666666671</v>
      </c>
      <c r="F26" s="2">
        <f t="shared" si="2"/>
        <v>0.99118942731277526</v>
      </c>
      <c r="G26" s="2">
        <v>0.98345114565579572</v>
      </c>
      <c r="H26" s="2">
        <f t="shared" si="4"/>
        <v>76.262049549993336</v>
      </c>
      <c r="I26" s="2">
        <v>79.245725077797118</v>
      </c>
      <c r="J26" s="2">
        <f t="shared" si="5"/>
        <v>6043.441412508113</v>
      </c>
      <c r="K26" s="2">
        <f t="shared" si="6"/>
        <v>1.2410147609733168E-2</v>
      </c>
      <c r="L26" s="2"/>
      <c r="M26" s="2"/>
      <c r="N26" s="2"/>
    </row>
    <row r="27" spans="1:14" x14ac:dyDescent="0.3">
      <c r="A27" s="7">
        <f t="shared" si="0"/>
        <v>25</v>
      </c>
      <c r="B27" s="8">
        <v>1</v>
      </c>
      <c r="C27" s="8">
        <v>2002</v>
      </c>
      <c r="D27" s="10">
        <v>73</v>
      </c>
      <c r="E27" s="2">
        <f t="shared" si="1"/>
        <v>75.833333333333329</v>
      </c>
      <c r="F27" s="2">
        <f t="shared" si="2"/>
        <v>0.96263736263736266</v>
      </c>
      <c r="G27" s="2">
        <v>0.98082443560467569</v>
      </c>
      <c r="H27" s="2">
        <f t="shared" si="4"/>
        <v>74.427183245078609</v>
      </c>
      <c r="I27" s="2">
        <v>79.650889592736604</v>
      </c>
      <c r="J27" s="2">
        <f t="shared" si="5"/>
        <v>5928.1913553521317</v>
      </c>
      <c r="K27" s="2">
        <f t="shared" si="6"/>
        <v>1.2314042449742048E-2</v>
      </c>
      <c r="L27" s="2"/>
      <c r="M27" s="2"/>
      <c r="N27" s="2"/>
    </row>
    <row r="28" spans="1:14" x14ac:dyDescent="0.3">
      <c r="A28" s="7">
        <f t="shared" si="0"/>
        <v>26</v>
      </c>
      <c r="B28" s="8">
        <v>2</v>
      </c>
      <c r="C28" s="8">
        <v>2002</v>
      </c>
      <c r="D28" s="10">
        <v>75</v>
      </c>
      <c r="E28" s="2">
        <f t="shared" si="1"/>
        <v>76.833333333333329</v>
      </c>
      <c r="F28" s="2">
        <f t="shared" si="2"/>
        <v>0.97613882863340573</v>
      </c>
      <c r="G28" s="2">
        <v>0.99517664225925828</v>
      </c>
      <c r="H28" s="2">
        <f t="shared" si="4"/>
        <v>75.363505145914971</v>
      </c>
      <c r="I28" s="2">
        <v>80.056054107676076</v>
      </c>
      <c r="J28" s="2">
        <f t="shared" si="5"/>
        <v>6033.3048457054929</v>
      </c>
      <c r="K28" s="2">
        <f t="shared" si="6"/>
        <v>1.2430997922040192E-2</v>
      </c>
      <c r="L28" s="2"/>
      <c r="M28" s="2"/>
      <c r="N28" s="2"/>
    </row>
    <row r="29" spans="1:14" x14ac:dyDescent="0.3">
      <c r="A29" s="7">
        <f t="shared" si="0"/>
        <v>27</v>
      </c>
      <c r="B29" s="8">
        <v>3</v>
      </c>
      <c r="C29" s="8">
        <v>2002</v>
      </c>
      <c r="D29" s="10">
        <v>79</v>
      </c>
      <c r="E29" s="2">
        <f t="shared" si="1"/>
        <v>78.333333333333329</v>
      </c>
      <c r="F29" s="2">
        <f t="shared" si="2"/>
        <v>1.0085106382978724</v>
      </c>
      <c r="G29" s="2">
        <v>1.0065406551618268</v>
      </c>
      <c r="H29" s="2">
        <f t="shared" si="4"/>
        <v>78.486645914266376</v>
      </c>
      <c r="I29" s="2">
        <v>80.461218622615547</v>
      </c>
      <c r="J29" s="2">
        <f t="shared" si="5"/>
        <v>6315.131175863602</v>
      </c>
      <c r="K29" s="2">
        <f t="shared" si="6"/>
        <v>1.2509637218928655E-2</v>
      </c>
      <c r="L29" s="2"/>
      <c r="M29" s="2"/>
      <c r="N29" s="2"/>
    </row>
    <row r="30" spans="1:14" x14ac:dyDescent="0.3">
      <c r="A30" s="7">
        <f t="shared" si="0"/>
        <v>28</v>
      </c>
      <c r="B30" s="8">
        <v>4</v>
      </c>
      <c r="C30" s="8">
        <v>2002</v>
      </c>
      <c r="D30" s="10">
        <v>83</v>
      </c>
      <c r="E30" s="2">
        <f t="shared" si="1"/>
        <v>80.333333333333329</v>
      </c>
      <c r="F30" s="2">
        <f t="shared" si="2"/>
        <v>1.0331950207468881</v>
      </c>
      <c r="G30" s="2">
        <v>1.0189780309511656</v>
      </c>
      <c r="H30" s="2">
        <f t="shared" si="4"/>
        <v>81.454160422402438</v>
      </c>
      <c r="I30" s="2">
        <v>80.866383137555033</v>
      </c>
      <c r="J30" s="2">
        <f t="shared" si="5"/>
        <v>6586.9033448658674</v>
      </c>
      <c r="K30" s="2">
        <f t="shared" si="6"/>
        <v>1.26007617926706E-2</v>
      </c>
      <c r="L30" s="2"/>
      <c r="M30" s="2"/>
      <c r="N30" s="2"/>
    </row>
    <row r="31" spans="1:14" x14ac:dyDescent="0.3">
      <c r="A31" s="7">
        <f t="shared" si="0"/>
        <v>29</v>
      </c>
      <c r="B31" s="8">
        <v>5</v>
      </c>
      <c r="C31" s="8">
        <v>2002</v>
      </c>
      <c r="D31" s="10">
        <v>85</v>
      </c>
      <c r="E31" s="2">
        <f t="shared" si="1"/>
        <v>83</v>
      </c>
      <c r="F31" s="2">
        <f t="shared" si="2"/>
        <v>1.0240963855421688</v>
      </c>
      <c r="G31" s="2">
        <v>1.0164516563672328</v>
      </c>
      <c r="H31" s="2">
        <f t="shared" si="4"/>
        <v>83.624242695208352</v>
      </c>
      <c r="I31" s="2">
        <v>81.271547652494505</v>
      </c>
      <c r="J31" s="2">
        <f t="shared" si="5"/>
        <v>6796.2716251073907</v>
      </c>
      <c r="K31" s="2">
        <f t="shared" si="6"/>
        <v>1.2506857390158664E-2</v>
      </c>
      <c r="L31" s="2"/>
      <c r="M31" s="2"/>
      <c r="N31" s="2"/>
    </row>
    <row r="32" spans="1:14" x14ac:dyDescent="0.3">
      <c r="A32" s="7">
        <f t="shared" si="0"/>
        <v>30</v>
      </c>
      <c r="B32" s="8">
        <v>6</v>
      </c>
      <c r="C32" s="8">
        <v>2002</v>
      </c>
      <c r="D32" s="10">
        <v>87</v>
      </c>
      <c r="E32" s="2">
        <f t="shared" si="1"/>
        <v>85</v>
      </c>
      <c r="F32" s="2">
        <f t="shared" si="2"/>
        <v>1.0235294117647058</v>
      </c>
      <c r="G32" s="2">
        <v>1.0196115199644253</v>
      </c>
      <c r="H32" s="2">
        <f t="shared" si="4"/>
        <v>85.326615378997943</v>
      </c>
      <c r="I32" s="2">
        <v>81.67671216743399</v>
      </c>
      <c r="J32" s="2">
        <f t="shared" si="5"/>
        <v>6969.1974045317611</v>
      </c>
      <c r="K32" s="2">
        <f t="shared" si="6"/>
        <v>1.2483503472498533E-2</v>
      </c>
      <c r="L32" s="2"/>
      <c r="M32" s="2"/>
      <c r="N32" s="2"/>
    </row>
    <row r="33" spans="1:14" x14ac:dyDescent="0.3">
      <c r="A33" s="7">
        <f t="shared" si="0"/>
        <v>31</v>
      </c>
      <c r="B33" s="8">
        <v>7</v>
      </c>
      <c r="C33" s="8">
        <v>2002</v>
      </c>
      <c r="D33" s="10">
        <v>89</v>
      </c>
      <c r="E33" s="2">
        <f t="shared" si="1"/>
        <v>86</v>
      </c>
      <c r="F33" s="2">
        <f t="shared" si="2"/>
        <v>1.0348837209302326</v>
      </c>
      <c r="G33" s="2">
        <v>1.0227512287669056</v>
      </c>
      <c r="H33" s="2">
        <f t="shared" si="4"/>
        <v>87.020183889003093</v>
      </c>
      <c r="I33" s="2">
        <v>82.081876682373462</v>
      </c>
      <c r="J33" s="2">
        <f t="shared" si="5"/>
        <v>7142.7800028546135</v>
      </c>
      <c r="K33" s="2">
        <f t="shared" si="6"/>
        <v>1.2460134564473655E-2</v>
      </c>
      <c r="L33" s="2"/>
      <c r="M33" s="2"/>
      <c r="N33" s="2"/>
    </row>
    <row r="34" spans="1:14" x14ac:dyDescent="0.3">
      <c r="A34" s="7">
        <f t="shared" si="0"/>
        <v>32</v>
      </c>
      <c r="B34" s="8">
        <v>8</v>
      </c>
      <c r="C34" s="8">
        <v>2002</v>
      </c>
      <c r="D34" s="10">
        <v>87</v>
      </c>
      <c r="E34" s="2">
        <f t="shared" si="1"/>
        <v>86.166666666666671</v>
      </c>
      <c r="F34" s="2">
        <f t="shared" si="2"/>
        <v>1.0096711798839457</v>
      </c>
      <c r="G34" s="2">
        <v>1.0084290529732967</v>
      </c>
      <c r="H34" s="2">
        <f t="shared" si="4"/>
        <v>86.272801981939494</v>
      </c>
      <c r="I34" s="2">
        <v>82.487041197312934</v>
      </c>
      <c r="J34" s="2">
        <f t="shared" si="5"/>
        <v>7116.3881712918637</v>
      </c>
      <c r="K34" s="2">
        <f t="shared" si="6"/>
        <v>1.2225302766783529E-2</v>
      </c>
      <c r="L34" s="2"/>
      <c r="M34" s="2"/>
      <c r="N34" s="2"/>
    </row>
    <row r="35" spans="1:14" x14ac:dyDescent="0.3">
      <c r="A35" s="7">
        <f t="shared" si="0"/>
        <v>33</v>
      </c>
      <c r="B35" s="8">
        <v>9</v>
      </c>
      <c r="C35" s="8">
        <v>2002</v>
      </c>
      <c r="D35" s="10">
        <v>85</v>
      </c>
      <c r="E35" s="2">
        <f t="shared" si="1"/>
        <v>85.833333333333329</v>
      </c>
      <c r="F35" s="2">
        <f t="shared" si="2"/>
        <v>0.99029126213592233</v>
      </c>
      <c r="G35" s="2">
        <v>0.99349036277138636</v>
      </c>
      <c r="H35" s="2">
        <f t="shared" si="4"/>
        <v>85.556944672204622</v>
      </c>
      <c r="I35" s="2">
        <v>82.892205712252419</v>
      </c>
      <c r="J35" s="2">
        <f t="shared" si="5"/>
        <v>7092.0038578801841</v>
      </c>
      <c r="K35" s="2">
        <f t="shared" si="6"/>
        <v>1.1985329069661094E-2</v>
      </c>
      <c r="L35" s="2"/>
      <c r="M35" s="2"/>
      <c r="N35" s="2"/>
    </row>
    <row r="36" spans="1:14" x14ac:dyDescent="0.3">
      <c r="A36" s="7">
        <f t="shared" si="0"/>
        <v>34</v>
      </c>
      <c r="B36" s="8">
        <v>10</v>
      </c>
      <c r="C36" s="8">
        <v>2002</v>
      </c>
      <c r="D36" s="10">
        <v>84</v>
      </c>
      <c r="E36" s="2">
        <f t="shared" si="1"/>
        <v>85</v>
      </c>
      <c r="F36" s="2">
        <f t="shared" si="2"/>
        <v>0.9882352941176471</v>
      </c>
      <c r="G36" s="2">
        <v>0.98625044193728317</v>
      </c>
      <c r="H36" s="2">
        <f t="shared" si="4"/>
        <v>85.171064496558841</v>
      </c>
      <c r="I36" s="2">
        <v>83.297370227191891</v>
      </c>
      <c r="J36" s="2">
        <f t="shared" si="5"/>
        <v>7094.5256920139009</v>
      </c>
      <c r="K36" s="2">
        <f t="shared" si="6"/>
        <v>1.1840114990993173E-2</v>
      </c>
      <c r="L36" s="2"/>
      <c r="M36" s="2"/>
      <c r="N36" s="2"/>
    </row>
    <row r="37" spans="1:14" x14ac:dyDescent="0.3">
      <c r="A37" s="7">
        <f t="shared" si="0"/>
        <v>35</v>
      </c>
      <c r="B37" s="8">
        <v>11</v>
      </c>
      <c r="C37" s="8">
        <v>2002</v>
      </c>
      <c r="D37" s="10">
        <v>83</v>
      </c>
      <c r="E37" s="2">
        <f t="shared" si="1"/>
        <v>84.166666666666671</v>
      </c>
      <c r="F37" s="2">
        <f t="shared" si="2"/>
        <v>0.98613861386138613</v>
      </c>
      <c r="G37" s="2">
        <v>0.98936168143440839</v>
      </c>
      <c r="H37" s="2">
        <f t="shared" si="4"/>
        <v>83.892474872954381</v>
      </c>
      <c r="I37" s="2">
        <v>83.702534742131377</v>
      </c>
      <c r="J37" s="2">
        <f t="shared" si="5"/>
        <v>7022.0127926568475</v>
      </c>
      <c r="K37" s="2">
        <f t="shared" si="6"/>
        <v>1.181997277002911E-2</v>
      </c>
      <c r="L37" s="2"/>
      <c r="M37" s="2"/>
      <c r="N37" s="2"/>
    </row>
    <row r="38" spans="1:14" x14ac:dyDescent="0.3">
      <c r="A38" s="7">
        <f t="shared" si="0"/>
        <v>36</v>
      </c>
      <c r="B38" s="8">
        <v>12</v>
      </c>
      <c r="C38" s="8">
        <v>2002</v>
      </c>
      <c r="D38" s="10">
        <v>82</v>
      </c>
      <c r="E38" s="2">
        <f t="shared" si="1"/>
        <v>83.833333333333329</v>
      </c>
      <c r="F38" s="2">
        <f t="shared" si="2"/>
        <v>0.97813121272365811</v>
      </c>
      <c r="G38" s="2">
        <v>0.98345114565579572</v>
      </c>
      <c r="H38" s="2">
        <f t="shared" si="4"/>
        <v>83.379840841326043</v>
      </c>
      <c r="I38" s="2">
        <v>84.107699257070848</v>
      </c>
      <c r="J38" s="2">
        <f t="shared" si="5"/>
        <v>7012.8865775846843</v>
      </c>
      <c r="K38" s="2">
        <f t="shared" si="6"/>
        <v>1.1692760048636307E-2</v>
      </c>
      <c r="L38" s="2"/>
      <c r="M38" s="2"/>
      <c r="N38" s="2"/>
    </row>
    <row r="39" spans="1:14" x14ac:dyDescent="0.3">
      <c r="A39" s="7">
        <f t="shared" si="0"/>
        <v>37</v>
      </c>
      <c r="B39" s="8">
        <v>1</v>
      </c>
      <c r="C39" s="8">
        <v>2003</v>
      </c>
      <c r="D39" s="10">
        <v>84</v>
      </c>
      <c r="E39" s="2">
        <f t="shared" si="1"/>
        <v>84.166666666666671</v>
      </c>
      <c r="F39" s="2">
        <f t="shared" si="2"/>
        <v>0.99801980198019802</v>
      </c>
      <c r="G39" s="2">
        <v>0.98082443560467569</v>
      </c>
      <c r="H39" s="2">
        <f t="shared" si="4"/>
        <v>85.642238254611001</v>
      </c>
      <c r="I39" s="2">
        <v>84.51286377201032</v>
      </c>
      <c r="J39" s="2">
        <f t="shared" si="5"/>
        <v>7237.8708147419902</v>
      </c>
      <c r="K39" s="2">
        <f t="shared" si="6"/>
        <v>1.1605623000193651E-2</v>
      </c>
      <c r="L39" s="2"/>
      <c r="M39" s="2"/>
      <c r="N39" s="2"/>
    </row>
    <row r="40" spans="1:14" x14ac:dyDescent="0.3">
      <c r="A40" s="7">
        <f t="shared" si="0"/>
        <v>38</v>
      </c>
      <c r="B40" s="8">
        <v>2</v>
      </c>
      <c r="C40" s="8">
        <v>2003</v>
      </c>
      <c r="D40" s="10">
        <v>85</v>
      </c>
      <c r="E40" s="2">
        <f t="shared" si="1"/>
        <v>84.833333333333329</v>
      </c>
      <c r="F40" s="2">
        <f t="shared" si="2"/>
        <v>1.0019646365422397</v>
      </c>
      <c r="G40" s="2">
        <v>0.99517664225925828</v>
      </c>
      <c r="H40" s="2">
        <f t="shared" si="4"/>
        <v>85.411972498703648</v>
      </c>
      <c r="I40" s="2">
        <v>84.918028286949806</v>
      </c>
      <c r="J40" s="2">
        <f t="shared" si="5"/>
        <v>7253.0162966890948</v>
      </c>
      <c r="K40" s="2">
        <f t="shared" si="6"/>
        <v>1.1719262238360248E-2</v>
      </c>
      <c r="L40" s="2"/>
      <c r="M40" s="2"/>
      <c r="N40" s="2"/>
    </row>
    <row r="41" spans="1:14" x14ac:dyDescent="0.3">
      <c r="A41" s="7">
        <f t="shared" si="0"/>
        <v>39</v>
      </c>
      <c r="B41" s="8">
        <v>3</v>
      </c>
      <c r="C41" s="8">
        <v>2003</v>
      </c>
      <c r="D41" s="10">
        <v>87</v>
      </c>
      <c r="E41" s="2">
        <f t="shared" si="1"/>
        <v>85.833333333333329</v>
      </c>
      <c r="F41" s="2">
        <f t="shared" si="2"/>
        <v>1.0135922330097087</v>
      </c>
      <c r="G41" s="2">
        <v>1.0065406551618268</v>
      </c>
      <c r="H41" s="2">
        <f t="shared" si="4"/>
        <v>86.434660690394622</v>
      </c>
      <c r="I41" s="2">
        <v>85.323192801889277</v>
      </c>
      <c r="J41" s="2">
        <f t="shared" si="5"/>
        <v>7374.8812188524207</v>
      </c>
      <c r="K41" s="2">
        <f t="shared" si="6"/>
        <v>1.1796800167791416E-2</v>
      </c>
      <c r="L41" s="2"/>
      <c r="M41" s="2"/>
      <c r="N41" s="2"/>
    </row>
    <row r="42" spans="1:14" x14ac:dyDescent="0.3">
      <c r="A42" s="7">
        <f>A41+1</f>
        <v>40</v>
      </c>
      <c r="B42" s="8">
        <v>4</v>
      </c>
      <c r="C42" s="8">
        <v>2003</v>
      </c>
      <c r="D42" s="10">
        <v>88</v>
      </c>
      <c r="E42" s="2">
        <f t="shared" si="1"/>
        <v>87.333333333333329</v>
      </c>
      <c r="F42" s="2">
        <f t="shared" si="2"/>
        <v>1.0076335877862597</v>
      </c>
      <c r="G42" s="2">
        <v>1.0189780309511656</v>
      </c>
      <c r="H42" s="2">
        <f t="shared" si="4"/>
        <v>86.361037556282099</v>
      </c>
      <c r="I42" s="2">
        <v>85.728357316828749</v>
      </c>
      <c r="J42" s="2">
        <f t="shared" si="5"/>
        <v>7403.5898858770188</v>
      </c>
      <c r="K42" s="2">
        <f t="shared" si="6"/>
        <v>1.1886125698003279E-2</v>
      </c>
      <c r="L42" s="2"/>
      <c r="M42" s="2"/>
      <c r="N42" s="2"/>
    </row>
    <row r="43" spans="1:14" x14ac:dyDescent="0.3">
      <c r="A43" s="7">
        <f t="shared" si="0"/>
        <v>41</v>
      </c>
      <c r="B43" s="8">
        <v>5</v>
      </c>
      <c r="C43" s="8">
        <v>2003</v>
      </c>
      <c r="D43" s="10">
        <v>89</v>
      </c>
      <c r="E43" s="2">
        <f t="shared" si="1"/>
        <v>88.166666666666671</v>
      </c>
      <c r="F43" s="2">
        <f t="shared" si="2"/>
        <v>1.0094517958412097</v>
      </c>
      <c r="G43" s="2">
        <v>1.0164516563672328</v>
      </c>
      <c r="H43" s="2">
        <f t="shared" si="4"/>
        <v>87.55950117498287</v>
      </c>
      <c r="I43" s="2">
        <v>86.133521831768235</v>
      </c>
      <c r="J43" s="2">
        <f t="shared" si="5"/>
        <v>7541.808206034123</v>
      </c>
      <c r="K43" s="2">
        <f t="shared" si="6"/>
        <v>1.1800883497513502E-2</v>
      </c>
      <c r="L43" s="2"/>
      <c r="M43" s="2"/>
      <c r="N43" s="2"/>
    </row>
    <row r="44" spans="1:14" x14ac:dyDescent="0.3">
      <c r="A44" s="7">
        <f t="shared" si="0"/>
        <v>42</v>
      </c>
      <c r="B44" s="8">
        <v>6</v>
      </c>
      <c r="C44" s="8">
        <v>2003</v>
      </c>
      <c r="D44" s="10">
        <v>91</v>
      </c>
      <c r="E44" s="2">
        <f t="shared" si="1"/>
        <v>88.5</v>
      </c>
      <c r="F44" s="2">
        <f t="shared" si="2"/>
        <v>1.0282485875706215</v>
      </c>
      <c r="G44" s="2">
        <v>1.0196115199644253</v>
      </c>
      <c r="H44" s="2">
        <f t="shared" si="4"/>
        <v>89.249678155043824</v>
      </c>
      <c r="I44" s="2">
        <v>86.538686346707706</v>
      </c>
      <c r="J44" s="2">
        <f t="shared" si="5"/>
        <v>7723.5499044039479</v>
      </c>
      <c r="K44" s="2">
        <f t="shared" si="6"/>
        <v>1.1782146956558413E-2</v>
      </c>
      <c r="L44" s="2"/>
      <c r="M44" s="2"/>
      <c r="N44" s="2"/>
    </row>
    <row r="45" spans="1:14" x14ac:dyDescent="0.3">
      <c r="A45" s="7">
        <f t="shared" si="0"/>
        <v>43</v>
      </c>
      <c r="B45" s="8">
        <v>7</v>
      </c>
      <c r="C45" s="8">
        <v>2003</v>
      </c>
      <c r="D45" s="10">
        <v>89</v>
      </c>
      <c r="E45" s="2">
        <f t="shared" si="1"/>
        <v>88.333333333333329</v>
      </c>
      <c r="F45" s="2">
        <f t="shared" si="2"/>
        <v>1.0075471698113208</v>
      </c>
      <c r="G45" s="2">
        <v>1.0227512287669056</v>
      </c>
      <c r="H45" s="2">
        <f t="shared" si="4"/>
        <v>87.020183889003093</v>
      </c>
      <c r="I45" s="2">
        <v>86.943850861647192</v>
      </c>
      <c r="J45" s="2">
        <f t="shared" si="5"/>
        <v>7565.8698899985984</v>
      </c>
      <c r="K45" s="2">
        <f t="shared" si="6"/>
        <v>1.1763353228906304E-2</v>
      </c>
      <c r="L45" s="2"/>
      <c r="M45" s="2"/>
      <c r="N45" s="2"/>
    </row>
    <row r="46" spans="1:14" x14ac:dyDescent="0.3">
      <c r="A46" s="7">
        <f t="shared" si="0"/>
        <v>44</v>
      </c>
      <c r="B46" s="8">
        <v>8</v>
      </c>
      <c r="C46" s="8">
        <v>2003</v>
      </c>
      <c r="D46" s="10">
        <v>87</v>
      </c>
      <c r="E46" s="2">
        <f t="shared" si="1"/>
        <v>87.833333333333329</v>
      </c>
      <c r="F46" s="2">
        <f t="shared" si="2"/>
        <v>0.99051233396584448</v>
      </c>
      <c r="G46" s="2">
        <v>1.0084290529732967</v>
      </c>
      <c r="H46" s="2">
        <f t="shared" si="4"/>
        <v>86.272801981939494</v>
      </c>
      <c r="I46" s="2">
        <v>87.349015376586664</v>
      </c>
      <c r="J46" s="2">
        <f t="shared" si="5"/>
        <v>7535.8443069016494</v>
      </c>
      <c r="K46" s="2">
        <f t="shared" si="6"/>
        <v>1.1544824502321747E-2</v>
      </c>
      <c r="L46" s="2"/>
      <c r="M46" s="2"/>
      <c r="N46" s="2"/>
    </row>
    <row r="47" spans="1:14" x14ac:dyDescent="0.3">
      <c r="A47" s="7">
        <f t="shared" si="0"/>
        <v>45</v>
      </c>
      <c r="B47" s="8">
        <v>9</v>
      </c>
      <c r="C47" s="8">
        <v>2003</v>
      </c>
      <c r="D47" s="10">
        <v>86</v>
      </c>
      <c r="E47" s="2">
        <f t="shared" si="1"/>
        <v>87.166666666666671</v>
      </c>
      <c r="F47" s="2">
        <f t="shared" si="2"/>
        <v>0.98661567877629053</v>
      </c>
      <c r="G47" s="2">
        <v>0.99349036277138636</v>
      </c>
      <c r="H47" s="2">
        <f t="shared" si="4"/>
        <v>86.563496962465848</v>
      </c>
      <c r="I47" s="2">
        <v>87.75417989152615</v>
      </c>
      <c r="J47" s="2">
        <f t="shared" si="5"/>
        <v>7596.3086844838053</v>
      </c>
      <c r="K47" s="2">
        <f t="shared" si="6"/>
        <v>1.1321288216691788E-2</v>
      </c>
      <c r="L47" s="2"/>
      <c r="M47" s="2"/>
      <c r="N47" s="2"/>
    </row>
    <row r="48" spans="1:14" x14ac:dyDescent="0.3">
      <c r="A48" s="7">
        <f t="shared" si="0"/>
        <v>46</v>
      </c>
      <c r="B48" s="8">
        <v>10</v>
      </c>
      <c r="C48" s="8">
        <v>2003</v>
      </c>
      <c r="D48" s="10">
        <v>85</v>
      </c>
      <c r="E48" s="2">
        <f t="shared" si="1"/>
        <v>86</v>
      </c>
      <c r="F48" s="2">
        <f t="shared" si="2"/>
        <v>0.98837209302325579</v>
      </c>
      <c r="G48" s="2">
        <v>0.98625044193728317</v>
      </c>
      <c r="H48" s="2">
        <f t="shared" si="4"/>
        <v>86.185005740565487</v>
      </c>
      <c r="I48" s="2">
        <v>88.159344406465621</v>
      </c>
      <c r="J48" s="2">
        <f t="shared" si="5"/>
        <v>7598.0136037557295</v>
      </c>
      <c r="K48" s="2">
        <f t="shared" si="6"/>
        <v>1.1187134484463696E-2</v>
      </c>
      <c r="L48" s="2"/>
      <c r="M48" s="2"/>
      <c r="N48" s="2"/>
    </row>
    <row r="49" spans="1:14" x14ac:dyDescent="0.3">
      <c r="A49" s="7">
        <f t="shared" si="0"/>
        <v>47</v>
      </c>
      <c r="B49" s="8">
        <v>11</v>
      </c>
      <c r="C49" s="8">
        <v>2003</v>
      </c>
      <c r="D49" s="10">
        <v>85</v>
      </c>
      <c r="E49" s="2">
        <f t="shared" si="1"/>
        <v>85.5</v>
      </c>
      <c r="F49" s="2">
        <f t="shared" si="2"/>
        <v>0.99415204678362568</v>
      </c>
      <c r="G49" s="2">
        <v>0.98936168143440839</v>
      </c>
      <c r="H49" s="2">
        <f t="shared" si="4"/>
        <v>85.91398029157979</v>
      </c>
      <c r="I49" s="2">
        <v>88.564508921405093</v>
      </c>
      <c r="J49" s="2">
        <f t="shared" si="5"/>
        <v>7608.92947400704</v>
      </c>
      <c r="K49" s="2">
        <f t="shared" si="6"/>
        <v>1.1171085274264872E-2</v>
      </c>
      <c r="L49" s="2"/>
      <c r="M49" s="2"/>
      <c r="N49" s="2"/>
    </row>
    <row r="50" spans="1:14" x14ac:dyDescent="0.3">
      <c r="A50" s="7">
        <f t="shared" si="0"/>
        <v>48</v>
      </c>
      <c r="B50" s="8">
        <v>12</v>
      </c>
      <c r="C50" s="8">
        <v>2003</v>
      </c>
      <c r="D50" s="10">
        <v>84</v>
      </c>
      <c r="E50" s="2">
        <f t="shared" si="1"/>
        <v>85.666666666666671</v>
      </c>
      <c r="F50" s="2">
        <f t="shared" si="2"/>
        <v>0.98054474708171202</v>
      </c>
      <c r="G50" s="2">
        <v>0.98345114565579572</v>
      </c>
      <c r="H50" s="2">
        <f t="shared" si="4"/>
        <v>85.413495495992535</v>
      </c>
      <c r="I50" s="2">
        <v>88.969673436344578</v>
      </c>
      <c r="J50" s="2">
        <f t="shared" si="5"/>
        <v>7599.2108013351444</v>
      </c>
      <c r="K50" s="2">
        <f t="shared" si="6"/>
        <v>1.1053779424732053E-2</v>
      </c>
      <c r="L50" s="2"/>
      <c r="M50" s="2"/>
      <c r="N50" s="2"/>
    </row>
    <row r="51" spans="1:14" x14ac:dyDescent="0.3">
      <c r="A51" s="7">
        <f t="shared" si="0"/>
        <v>49</v>
      </c>
      <c r="B51" s="8">
        <v>1</v>
      </c>
      <c r="C51" s="8">
        <v>2004</v>
      </c>
      <c r="D51" s="10">
        <v>86</v>
      </c>
      <c r="E51" s="2">
        <f t="shared" si="1"/>
        <v>86.333333333333329</v>
      </c>
      <c r="F51" s="2">
        <f t="shared" si="2"/>
        <v>0.99613899613899615</v>
      </c>
      <c r="G51" s="2">
        <v>0.98082443560467569</v>
      </c>
      <c r="H51" s="2">
        <f t="shared" si="4"/>
        <v>87.681339165435077</v>
      </c>
      <c r="I51" s="2">
        <v>89.37483795128405</v>
      </c>
      <c r="J51" s="2">
        <f t="shared" si="5"/>
        <v>7836.505479262335</v>
      </c>
      <c r="K51" s="2">
        <f t="shared" si="6"/>
        <v>1.0974279317175357E-2</v>
      </c>
      <c r="L51" s="2"/>
      <c r="M51" s="2"/>
      <c r="N51" s="2"/>
    </row>
    <row r="52" spans="1:14" x14ac:dyDescent="0.3">
      <c r="A52" s="7">
        <f t="shared" si="0"/>
        <v>50</v>
      </c>
      <c r="B52" s="8">
        <v>2</v>
      </c>
      <c r="C52" s="8">
        <v>2004</v>
      </c>
      <c r="D52" s="10">
        <v>88</v>
      </c>
      <c r="E52" s="2">
        <f t="shared" si="1"/>
        <v>87.833333333333329</v>
      </c>
      <c r="F52" s="2">
        <f t="shared" si="2"/>
        <v>1.0018975332068312</v>
      </c>
      <c r="G52" s="2">
        <v>0.99517664225925828</v>
      </c>
      <c r="H52" s="2">
        <f t="shared" si="4"/>
        <v>88.426512704540244</v>
      </c>
      <c r="I52" s="2">
        <v>89.780002466223522</v>
      </c>
      <c r="J52" s="2">
        <f t="shared" si="5"/>
        <v>7938.9325286931689</v>
      </c>
      <c r="K52" s="2">
        <f t="shared" si="6"/>
        <v>1.1084613665873504E-2</v>
      </c>
      <c r="L52" s="2"/>
      <c r="M52" s="2"/>
      <c r="N52" s="2"/>
    </row>
    <row r="53" spans="1:14" x14ac:dyDescent="0.3">
      <c r="A53" s="7">
        <f>A52+1</f>
        <v>51</v>
      </c>
      <c r="B53" s="8">
        <v>3</v>
      </c>
      <c r="C53" s="8">
        <v>2004</v>
      </c>
      <c r="D53" s="10">
        <v>90</v>
      </c>
      <c r="E53" s="2">
        <f t="shared" si="1"/>
        <v>89.5</v>
      </c>
      <c r="F53" s="2">
        <f t="shared" si="2"/>
        <v>1.005586592178771</v>
      </c>
      <c r="G53" s="2">
        <v>1.0065406551618268</v>
      </c>
      <c r="H53" s="2">
        <f t="shared" si="4"/>
        <v>89.415166231442711</v>
      </c>
      <c r="I53" s="2">
        <v>90.185166981163007</v>
      </c>
      <c r="J53" s="2">
        <f t="shared" si="5"/>
        <v>8063.9216972311087</v>
      </c>
      <c r="K53" s="2">
        <f t="shared" si="6"/>
        <v>1.1160822659141532E-2</v>
      </c>
      <c r="L53" s="2"/>
      <c r="M53" s="2"/>
      <c r="N53" s="2"/>
    </row>
    <row r="54" spans="1:14" x14ac:dyDescent="0.3">
      <c r="A54" s="7">
        <f t="shared" si="0"/>
        <v>52</v>
      </c>
      <c r="B54" s="8">
        <v>4</v>
      </c>
      <c r="C54" s="8">
        <v>2004</v>
      </c>
      <c r="D54" s="10">
        <v>94</v>
      </c>
      <c r="E54" s="2">
        <f t="shared" si="1"/>
        <v>91.666666666666671</v>
      </c>
      <c r="F54" s="2">
        <f t="shared" si="2"/>
        <v>1.0254545454545454</v>
      </c>
      <c r="G54" s="2">
        <v>1.0189780309511656</v>
      </c>
      <c r="H54" s="2">
        <f t="shared" si="4"/>
        <v>92.249290116937701</v>
      </c>
      <c r="I54" s="2">
        <v>90.590331496102479</v>
      </c>
      <c r="J54" s="2">
        <f t="shared" si="5"/>
        <v>8356.8937719735168</v>
      </c>
      <c r="K54" s="2">
        <f t="shared" si="6"/>
        <v>1.1248198501128188E-2</v>
      </c>
      <c r="L54" s="2"/>
      <c r="M54" s="2"/>
      <c r="N54" s="2"/>
    </row>
    <row r="55" spans="1:14" x14ac:dyDescent="0.3">
      <c r="A55" s="7">
        <f t="shared" si="0"/>
        <v>53</v>
      </c>
      <c r="B55" s="8">
        <v>5</v>
      </c>
      <c r="C55" s="8">
        <v>2004</v>
      </c>
      <c r="D55" s="10">
        <v>95</v>
      </c>
      <c r="E55" s="2">
        <f t="shared" si="1"/>
        <v>93.666666666666671</v>
      </c>
      <c r="F55" s="2">
        <f t="shared" si="2"/>
        <v>1.0142348754448398</v>
      </c>
      <c r="G55" s="2">
        <v>1.0164516563672328</v>
      </c>
      <c r="H55" s="2">
        <f t="shared" si="4"/>
        <v>93.462388894644633</v>
      </c>
      <c r="I55" s="2">
        <v>90.995496011041951</v>
      </c>
      <c r="J55" s="2">
        <f t="shared" si="5"/>
        <v>8504.6564358450869</v>
      </c>
      <c r="K55" s="2">
        <f t="shared" si="6"/>
        <v>1.1170351291275893E-2</v>
      </c>
      <c r="L55" s="2"/>
      <c r="M55" s="2"/>
      <c r="N55" s="2"/>
    </row>
    <row r="56" spans="1:14" x14ac:dyDescent="0.3">
      <c r="A56" s="7">
        <f t="shared" si="0"/>
        <v>54</v>
      </c>
      <c r="B56" s="8">
        <v>6</v>
      </c>
      <c r="C56" s="8">
        <v>2004</v>
      </c>
      <c r="D56" s="10">
        <v>97</v>
      </c>
      <c r="E56" s="2">
        <f t="shared" si="1"/>
        <v>95.5</v>
      </c>
      <c r="F56" s="2">
        <f t="shared" si="2"/>
        <v>1.0157068062827226</v>
      </c>
      <c r="G56" s="2">
        <v>1.0196115199644253</v>
      </c>
      <c r="H56" s="2">
        <f t="shared" si="4"/>
        <v>95.13427231911264</v>
      </c>
      <c r="I56" s="2">
        <v>91.400660525981436</v>
      </c>
      <c r="J56" s="2">
        <f t="shared" si="5"/>
        <v>8695.3353286254878</v>
      </c>
      <c r="K56" s="2">
        <f t="shared" si="6"/>
        <v>1.1155406471866709E-2</v>
      </c>
      <c r="L56" s="2"/>
      <c r="M56" s="2"/>
      <c r="N56" s="2"/>
    </row>
    <row r="57" spans="1:14" x14ac:dyDescent="0.3">
      <c r="A57" s="7">
        <f t="shared" si="0"/>
        <v>55</v>
      </c>
      <c r="B57" s="8">
        <v>7</v>
      </c>
      <c r="C57" s="8">
        <v>2004</v>
      </c>
      <c r="D57" s="10">
        <v>98</v>
      </c>
      <c r="E57" s="2">
        <f t="shared" si="1"/>
        <v>96.666666666666671</v>
      </c>
      <c r="F57" s="2">
        <f t="shared" si="2"/>
        <v>1.0137931034482759</v>
      </c>
      <c r="G57" s="2">
        <v>1.0227512287669056</v>
      </c>
      <c r="H57" s="2">
        <f t="shared" si="4"/>
        <v>95.819977765419139</v>
      </c>
      <c r="I57" s="2">
        <v>91.805825040920908</v>
      </c>
      <c r="J57" s="2">
        <f t="shared" si="5"/>
        <v>8796.8321141570013</v>
      </c>
      <c r="K57" s="2">
        <f t="shared" si="6"/>
        <v>1.1140374026495937E-2</v>
      </c>
      <c r="L57" s="2"/>
      <c r="M57" s="2"/>
      <c r="N57" s="2"/>
    </row>
    <row r="58" spans="1:14" x14ac:dyDescent="0.3">
      <c r="A58" s="7">
        <f t="shared" si="0"/>
        <v>56</v>
      </c>
      <c r="B58" s="8">
        <v>8</v>
      </c>
      <c r="C58" s="8">
        <v>2004</v>
      </c>
      <c r="D58" s="10">
        <v>99</v>
      </c>
      <c r="E58" s="2">
        <f t="shared" si="1"/>
        <v>96.5</v>
      </c>
      <c r="F58" s="2">
        <f t="shared" si="2"/>
        <v>1.0259067357512954</v>
      </c>
      <c r="G58" s="2">
        <v>1.0084290529732967</v>
      </c>
      <c r="H58" s="2">
        <f t="shared" si="4"/>
        <v>98.1724988070346</v>
      </c>
      <c r="I58" s="2">
        <v>92.210989555860394</v>
      </c>
      <c r="J58" s="2">
        <f t="shared" si="5"/>
        <v>9052.5832621681839</v>
      </c>
      <c r="K58" s="2">
        <f t="shared" si="6"/>
        <v>1.0936104881104238E-2</v>
      </c>
      <c r="L58" s="2"/>
      <c r="M58" s="2"/>
      <c r="N58" s="2"/>
    </row>
    <row r="59" spans="1:14" x14ac:dyDescent="0.3">
      <c r="A59" s="7">
        <f t="shared" si="0"/>
        <v>57</v>
      </c>
      <c r="B59" s="8">
        <v>9</v>
      </c>
      <c r="C59" s="8">
        <v>2004</v>
      </c>
      <c r="D59" s="10">
        <v>97</v>
      </c>
      <c r="E59" s="2">
        <f t="shared" si="1"/>
        <v>96</v>
      </c>
      <c r="F59" s="2">
        <f t="shared" si="2"/>
        <v>1.0104166666666667</v>
      </c>
      <c r="G59" s="2">
        <v>0.99349036277138636</v>
      </c>
      <c r="H59" s="2">
        <f t="shared" si="4"/>
        <v>97.635572155339389</v>
      </c>
      <c r="I59" s="2">
        <v>92.616154070799865</v>
      </c>
      <c r="J59" s="2">
        <f t="shared" si="5"/>
        <v>9042.6311935296108</v>
      </c>
      <c r="K59" s="2">
        <f t="shared" si="6"/>
        <v>1.0726966291559878E-2</v>
      </c>
      <c r="L59" s="2"/>
      <c r="M59" s="2"/>
      <c r="N59" s="2"/>
    </row>
    <row r="60" spans="1:14" x14ac:dyDescent="0.3">
      <c r="A60" s="7">
        <f t="shared" si="0"/>
        <v>58</v>
      </c>
      <c r="B60" s="8">
        <v>10</v>
      </c>
      <c r="C60" s="8">
        <v>2004</v>
      </c>
      <c r="D60" s="10">
        <v>93</v>
      </c>
      <c r="E60" s="2">
        <f t="shared" si="1"/>
        <v>95</v>
      </c>
      <c r="F60" s="2">
        <f t="shared" si="2"/>
        <v>0.97894736842105268</v>
      </c>
      <c r="G60" s="2">
        <v>0.98625044193728317</v>
      </c>
      <c r="H60" s="2">
        <f t="shared" si="4"/>
        <v>94.296535692618704</v>
      </c>
      <c r="I60" s="2">
        <v>93.021318585739351</v>
      </c>
      <c r="J60" s="2">
        <f t="shared" si="5"/>
        <v>8771.5880881946268</v>
      </c>
      <c r="K60" s="2">
        <f t="shared" si="6"/>
        <v>1.0602413048233015E-2</v>
      </c>
      <c r="L60" s="2"/>
      <c r="M60" s="2"/>
      <c r="N60" s="2"/>
    </row>
    <row r="61" spans="1:14" x14ac:dyDescent="0.3">
      <c r="A61" s="7">
        <f t="shared" si="0"/>
        <v>59</v>
      </c>
      <c r="B61" s="8">
        <v>11</v>
      </c>
      <c r="C61" s="8">
        <v>2004</v>
      </c>
      <c r="D61" s="10">
        <v>92</v>
      </c>
      <c r="E61" s="2">
        <f t="shared" si="1"/>
        <v>93.666666666666671</v>
      </c>
      <c r="F61" s="2">
        <f t="shared" si="2"/>
        <v>0.98220640569395012</v>
      </c>
      <c r="G61" s="2">
        <v>0.98936168143440839</v>
      </c>
      <c r="H61" s="2">
        <f t="shared" si="4"/>
        <v>92.989249256768701</v>
      </c>
      <c r="I61" s="2">
        <v>93.426483100678823</v>
      </c>
      <c r="J61" s="2">
        <f t="shared" si="5"/>
        <v>8687.6585242323126</v>
      </c>
      <c r="K61" s="2">
        <f t="shared" si="6"/>
        <v>1.0589734822494028E-2</v>
      </c>
      <c r="L61" s="2"/>
      <c r="M61" s="2"/>
      <c r="N61" s="2"/>
    </row>
    <row r="62" spans="1:14" x14ac:dyDescent="0.3">
      <c r="A62" s="7">
        <f t="shared" si="0"/>
        <v>60</v>
      </c>
      <c r="B62" s="8">
        <v>12</v>
      </c>
      <c r="C62" s="8">
        <v>2004</v>
      </c>
      <c r="D62" s="10">
        <v>91</v>
      </c>
      <c r="E62" s="2">
        <f t="shared" si="1"/>
        <v>92.5</v>
      </c>
      <c r="F62" s="2">
        <f t="shared" si="2"/>
        <v>0.98378378378378384</v>
      </c>
      <c r="G62" s="2">
        <v>0.98345114565579572</v>
      </c>
      <c r="H62" s="2">
        <f t="shared" si="4"/>
        <v>92.531286787325243</v>
      </c>
      <c r="I62" s="2">
        <v>93.831647615618294</v>
      </c>
      <c r="J62" s="2">
        <f t="shared" si="5"/>
        <v>8682.3630952480198</v>
      </c>
      <c r="K62" s="2">
        <f t="shared" si="6"/>
        <v>1.0481017552675905E-2</v>
      </c>
      <c r="L62" s="2"/>
      <c r="M62" s="2"/>
      <c r="N62" s="2"/>
    </row>
    <row r="63" spans="1:14" x14ac:dyDescent="0.3">
      <c r="A63" s="7">
        <f t="shared" si="0"/>
        <v>61</v>
      </c>
      <c r="B63" s="8">
        <v>1</v>
      </c>
      <c r="C63" s="8">
        <v>2005</v>
      </c>
      <c r="D63" s="10">
        <v>90</v>
      </c>
      <c r="E63" s="2">
        <f t="shared" si="1"/>
        <v>91.833333333333329</v>
      </c>
      <c r="F63" s="2">
        <f t="shared" si="2"/>
        <v>0.98003629764065336</v>
      </c>
      <c r="G63" s="2">
        <v>0.98082443560467569</v>
      </c>
      <c r="H63" s="2">
        <f t="shared" si="4"/>
        <v>91.759540987083213</v>
      </c>
      <c r="I63" s="2">
        <v>94.23681213055778</v>
      </c>
      <c r="J63" s="2">
        <f t="shared" si="5"/>
        <v>8647.1266251859779</v>
      </c>
      <c r="K63" s="2">
        <f t="shared" si="6"/>
        <v>1.0408081655455615E-2</v>
      </c>
      <c r="L63" s="2"/>
      <c r="M63" s="2"/>
      <c r="N63" s="2"/>
    </row>
    <row r="64" spans="1:14" x14ac:dyDescent="0.3">
      <c r="A64" s="7">
        <f t="shared" si="0"/>
        <v>62</v>
      </c>
      <c r="B64" s="8">
        <v>2</v>
      </c>
      <c r="C64" s="8">
        <v>2005</v>
      </c>
      <c r="D64" s="10">
        <v>92</v>
      </c>
      <c r="E64" s="2">
        <f t="shared" si="1"/>
        <v>92.166666666666671</v>
      </c>
      <c r="F64" s="2">
        <f t="shared" si="2"/>
        <v>0.99819168173598549</v>
      </c>
      <c r="G64" s="2">
        <v>0.99517664225925828</v>
      </c>
      <c r="H64" s="2">
        <f t="shared" si="4"/>
        <v>92.4458996456557</v>
      </c>
      <c r="I64" s="2">
        <v>94.641976645497252</v>
      </c>
      <c r="J64" s="2">
        <f t="shared" si="5"/>
        <v>8749.2626752361302</v>
      </c>
      <c r="K64" s="2">
        <f t="shared" si="6"/>
        <v>1.0515171782463036E-2</v>
      </c>
      <c r="L64" s="2"/>
      <c r="M64" s="2"/>
      <c r="N64" s="2"/>
    </row>
    <row r="65" spans="1:14" x14ac:dyDescent="0.3">
      <c r="A65" s="7">
        <f t="shared" si="0"/>
        <v>63</v>
      </c>
      <c r="B65" s="8">
        <v>3</v>
      </c>
      <c r="C65" s="8">
        <v>2005</v>
      </c>
      <c r="D65" s="10">
        <v>93</v>
      </c>
      <c r="E65" s="2">
        <f t="shared" si="1"/>
        <v>93.166666666666671</v>
      </c>
      <c r="F65" s="2">
        <f t="shared" si="2"/>
        <v>0.99821109123434704</v>
      </c>
      <c r="G65" s="2">
        <v>1.0065406551618268</v>
      </c>
      <c r="H65" s="2">
        <f t="shared" si="4"/>
        <v>92.3956717724908</v>
      </c>
      <c r="I65" s="2">
        <v>95.047141160436723</v>
      </c>
      <c r="J65" s="2">
        <f t="shared" si="5"/>
        <v>8781.9444575733123</v>
      </c>
      <c r="K65" s="2">
        <f t="shared" si="6"/>
        <v>1.0589909837086171E-2</v>
      </c>
      <c r="L65" s="2"/>
      <c r="M65" s="2"/>
      <c r="N65" s="2"/>
    </row>
    <row r="66" spans="1:14" x14ac:dyDescent="0.3">
      <c r="A66" s="7">
        <f t="shared" si="0"/>
        <v>64</v>
      </c>
      <c r="B66" s="8">
        <v>4</v>
      </c>
      <c r="C66" s="8">
        <v>2005</v>
      </c>
      <c r="D66" s="10">
        <v>95</v>
      </c>
      <c r="E66" s="2">
        <f t="shared" si="1"/>
        <v>94.166666666666671</v>
      </c>
      <c r="F66" s="2">
        <f t="shared" si="2"/>
        <v>1.0088495575221239</v>
      </c>
      <c r="G66" s="2">
        <v>1.0189780309511656</v>
      </c>
      <c r="H66" s="2">
        <f t="shared" si="4"/>
        <v>93.230665543713641</v>
      </c>
      <c r="I66" s="2">
        <v>95.452305675376209</v>
      </c>
      <c r="J66" s="2">
        <f t="shared" si="5"/>
        <v>8899.0819857973183</v>
      </c>
      <c r="K66" s="2">
        <f t="shared" si="6"/>
        <v>1.0675258431332277E-2</v>
      </c>
      <c r="L66" s="2"/>
      <c r="M66" s="2"/>
      <c r="N66" s="2"/>
    </row>
    <row r="67" spans="1:14" x14ac:dyDescent="0.3">
      <c r="A67" s="7">
        <f t="shared" si="0"/>
        <v>65</v>
      </c>
      <c r="B67" s="8">
        <v>5</v>
      </c>
      <c r="C67" s="8">
        <v>2005</v>
      </c>
      <c r="D67" s="10">
        <v>98</v>
      </c>
      <c r="E67" s="2">
        <f t="shared" si="1"/>
        <v>95.666666666666671</v>
      </c>
      <c r="F67" s="2">
        <f t="shared" si="2"/>
        <v>1.024390243902439</v>
      </c>
      <c r="G67" s="2">
        <v>1.0164516563672328</v>
      </c>
      <c r="H67" s="2">
        <f t="shared" si="4"/>
        <v>96.413832754475521</v>
      </c>
      <c r="I67" s="2">
        <v>95.857470190315681</v>
      </c>
      <c r="J67" s="2">
        <f t="shared" si="5"/>
        <v>9241.9860991962196</v>
      </c>
      <c r="K67" s="2">
        <f t="shared" si="6"/>
        <v>1.0603781367786639E-2</v>
      </c>
      <c r="L67" s="2"/>
      <c r="M67" s="2"/>
      <c r="N67" s="2"/>
    </row>
    <row r="68" spans="1:14" x14ac:dyDescent="0.3">
      <c r="A68" s="7">
        <f t="shared" si="0"/>
        <v>66</v>
      </c>
      <c r="B68" s="8">
        <v>6</v>
      </c>
      <c r="C68" s="8">
        <v>2005</v>
      </c>
      <c r="D68" s="10">
        <v>97</v>
      </c>
      <c r="E68" s="2">
        <f t="shared" si="1"/>
        <v>96.5</v>
      </c>
      <c r="F68" s="2">
        <f t="shared" si="2"/>
        <v>1.0051813471502591</v>
      </c>
      <c r="G68" s="2">
        <v>1.0196115199644253</v>
      </c>
      <c r="H68" s="2">
        <f t="shared" si="4"/>
        <v>95.13427231911264</v>
      </c>
      <c r="I68" s="2">
        <v>96.262634705255152</v>
      </c>
      <c r="J68" s="2">
        <f t="shared" si="5"/>
        <v>9157.8757042050074</v>
      </c>
      <c r="K68" s="2">
        <f t="shared" si="6"/>
        <v>1.0591976036043017E-2</v>
      </c>
      <c r="L68" s="2"/>
      <c r="M68" s="2"/>
      <c r="N68" s="2"/>
    </row>
    <row r="69" spans="1:14" x14ac:dyDescent="0.3">
      <c r="A69" s="7">
        <f t="shared" ref="A69:A74" si="7">A68+1</f>
        <v>67</v>
      </c>
      <c r="B69" s="8">
        <v>7</v>
      </c>
      <c r="C69" s="8">
        <v>2005</v>
      </c>
      <c r="D69" s="10">
        <v>99</v>
      </c>
      <c r="E69" s="2">
        <f t="shared" si="1"/>
        <v>96.833333333333329</v>
      </c>
      <c r="F69" s="2">
        <f t="shared" si="2"/>
        <v>1.0223752151462995</v>
      </c>
      <c r="G69" s="2">
        <v>1.0227512287669056</v>
      </c>
      <c r="H69" s="2">
        <f t="shared" si="4"/>
        <v>96.797732640576484</v>
      </c>
      <c r="I69" s="2">
        <v>96.667799220194638</v>
      </c>
      <c r="J69" s="2">
        <f t="shared" si="5"/>
        <v>9357.2237838693291</v>
      </c>
      <c r="K69" s="2">
        <f t="shared" si="6"/>
        <v>1.0580061168427272E-2</v>
      </c>
      <c r="L69" s="2"/>
      <c r="M69" s="2"/>
      <c r="N69" s="2"/>
    </row>
    <row r="70" spans="1:14" x14ac:dyDescent="0.3">
      <c r="A70" s="7">
        <f t="shared" si="7"/>
        <v>68</v>
      </c>
      <c r="B70" s="8">
        <v>8</v>
      </c>
      <c r="C70" s="8">
        <v>2005</v>
      </c>
      <c r="D70" s="10">
        <v>97</v>
      </c>
      <c r="E70" s="2">
        <f t="shared" si="1"/>
        <v>96.5</v>
      </c>
      <c r="F70" s="2">
        <f t="shared" si="2"/>
        <v>1.0051813471502591</v>
      </c>
      <c r="G70" s="2">
        <v>1.0084290529732967</v>
      </c>
      <c r="H70" s="2">
        <f t="shared" si="4"/>
        <v>96.189216002852092</v>
      </c>
      <c r="I70" s="2">
        <v>97.07296373513411</v>
      </c>
      <c r="J70" s="2">
        <f t="shared" si="5"/>
        <v>9337.3722767558429</v>
      </c>
      <c r="K70" s="2">
        <f t="shared" si="6"/>
        <v>1.0388361642329364E-2</v>
      </c>
      <c r="L70" s="2"/>
      <c r="M70" s="2"/>
      <c r="N70" s="2"/>
    </row>
    <row r="71" spans="1:14" x14ac:dyDescent="0.3">
      <c r="A71" s="7">
        <f t="shared" si="7"/>
        <v>69</v>
      </c>
      <c r="B71" s="8">
        <v>9</v>
      </c>
      <c r="C71" s="8">
        <v>2005</v>
      </c>
      <c r="D71" s="10">
        <v>95</v>
      </c>
      <c r="E71" s="2">
        <f t="shared" ref="E71:E72" si="8">SUM(D68:D73)/6</f>
        <v>95.5</v>
      </c>
      <c r="F71" s="2">
        <f t="shared" ref="F71:F72" si="9">D71/E71</f>
        <v>0.99476439790575921</v>
      </c>
      <c r="G71" s="2">
        <v>0.99349036277138636</v>
      </c>
      <c r="H71" s="2">
        <f t="shared" ref="H71:H72" si="10">D71/G71</f>
        <v>95.622467574816923</v>
      </c>
      <c r="I71" s="2">
        <v>97.478128250073595</v>
      </c>
      <c r="J71" s="2">
        <f t="shared" ref="J71:J72" si="11">I71*H71</f>
        <v>9321.0991578465073</v>
      </c>
      <c r="K71" s="2">
        <f t="shared" ref="K71:K72" si="12">D71/J71</f>
        <v>1.0191931057833338E-2</v>
      </c>
      <c r="L71" s="2"/>
      <c r="M71" s="2"/>
      <c r="N71" s="2"/>
    </row>
    <row r="72" spans="1:14" x14ac:dyDescent="0.3">
      <c r="A72" s="7">
        <f t="shared" si="7"/>
        <v>70</v>
      </c>
      <c r="B72" s="8">
        <v>10</v>
      </c>
      <c r="C72" s="8">
        <v>2005</v>
      </c>
      <c r="D72" s="10">
        <v>93</v>
      </c>
      <c r="E72" s="2">
        <f t="shared" si="8"/>
        <v>94.333333333333329</v>
      </c>
      <c r="F72" s="2">
        <f t="shared" si="9"/>
        <v>0.98586572438162545</v>
      </c>
      <c r="G72" s="2">
        <v>0.98625044193728317</v>
      </c>
      <c r="H72" s="2">
        <f t="shared" si="10"/>
        <v>94.296535692618704</v>
      </c>
      <c r="I72" s="2">
        <v>97.883292765013067</v>
      </c>
      <c r="J72" s="2">
        <f t="shared" si="11"/>
        <v>9230.0554099271012</v>
      </c>
      <c r="K72" s="2">
        <f t="shared" si="12"/>
        <v>1.0075779165960013E-2</v>
      </c>
      <c r="L72" s="2"/>
      <c r="M72" s="2"/>
      <c r="N72" s="2"/>
    </row>
    <row r="73" spans="1:14" x14ac:dyDescent="0.3">
      <c r="A73" s="7">
        <f t="shared" si="7"/>
        <v>71</v>
      </c>
      <c r="B73" s="8">
        <v>11</v>
      </c>
      <c r="C73" s="8">
        <v>2005</v>
      </c>
      <c r="D73" s="10">
        <v>92</v>
      </c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14" ht="15" thickBot="1" x14ac:dyDescent="0.35">
      <c r="A74" s="7">
        <f t="shared" si="7"/>
        <v>72</v>
      </c>
      <c r="B74" s="8">
        <v>12</v>
      </c>
      <c r="C74" s="8">
        <v>2005</v>
      </c>
      <c r="D74" s="10">
        <v>90</v>
      </c>
      <c r="E74" s="2"/>
      <c r="F74" s="2"/>
      <c r="G74" s="2"/>
      <c r="H74" s="3"/>
      <c r="I74" s="3"/>
      <c r="J74" s="3"/>
      <c r="K74" s="3"/>
      <c r="L74" s="3"/>
      <c r="M74" s="3"/>
      <c r="N74" s="3"/>
    </row>
    <row r="75" spans="1:14" x14ac:dyDescent="0.3">
      <c r="G75" s="2"/>
    </row>
    <row r="76" spans="1:14" x14ac:dyDescent="0.3">
      <c r="G76" s="2"/>
    </row>
    <row r="77" spans="1:14" x14ac:dyDescent="0.3">
      <c r="G77" s="2"/>
    </row>
  </sheetData>
  <mergeCells count="2">
    <mergeCell ref="L1:M1"/>
    <mergeCell ref="A1:D1"/>
  </mergeCells>
  <pageMargins left="0.7" right="0.7" top="0.75" bottom="0.75" header="0.3" footer="0.3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Regression</vt:lpstr>
      <vt:lpstr>Time Series</vt:lpstr>
      <vt:lpstr>'Time Series'!energy_consumption_data</vt:lpstr>
    </vt:vector>
  </TitlesOfParts>
  <Company>The University of Auckland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Iman Tabatabaei Ardekani</dc:creator>
  <cp:lastModifiedBy>Neda Sakhaee (AT)</cp:lastModifiedBy>
  <dcterms:created xsi:type="dcterms:W3CDTF">2013-04-18T00:40:15Z</dcterms:created>
  <dcterms:modified xsi:type="dcterms:W3CDTF">2024-05-18T10:01:35Z</dcterms:modified>
</cp:coreProperties>
</file>